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o-kutlu\Desktop\SANAYİLEŞMELİYİZ\VERİ UYUMLAŞTIRMA 1923-\"/>
    </mc:Choice>
  </mc:AlternateContent>
  <xr:revisionPtr revIDLastSave="0" documentId="13_ncr:1_{4BF30701-E475-4929-8710-58A189BAAA25}" xr6:coauthVersionLast="47" xr6:coauthVersionMax="47" xr10:uidLastSave="{00000000-0000-0000-0000-000000000000}"/>
  <bookViews>
    <workbookView xWindow="28680" yWindow="-120" windowWidth="29040" windowHeight="15840" tabRatio="734" activeTab="6" xr2:uid="{00000000-000D-0000-FFFF-FFFF00000000}"/>
  </bookViews>
  <sheets>
    <sheet name="Sayfa1" sheetId="6" r:id="rId1"/>
    <sheet name="UYUMLAŞTIRILMIŞ GSYH" sheetId="4" r:id="rId2"/>
    <sheet name="İMALAT HAM VERİLER" sheetId="1" r:id="rId3"/>
    <sheet name="İMALAT SANAYİ UYUMLAŞTIRMA" sheetId="3" r:id="rId4"/>
    <sheet name="İMALAT SANAYİ SONUÇ" sheetId="5" r:id="rId5"/>
    <sheet name="NÜFUS" sheetId="9" r:id="rId6"/>
    <sheet name="KİŞİ BAŞINA İMALAT GSKD SONUÇ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7" l="1"/>
  <c r="C108" i="7"/>
  <c r="B108" i="7"/>
  <c r="F5" i="3"/>
  <c r="I79" i="6"/>
  <c r="I78" i="6" s="1"/>
  <c r="I77" i="6" s="1"/>
  <c r="I76" i="6" s="1"/>
  <c r="I75" i="6" s="1"/>
  <c r="I74" i="6" s="1"/>
  <c r="I73" i="6" s="1"/>
  <c r="I72" i="6" s="1"/>
  <c r="I71" i="6" s="1"/>
  <c r="I70" i="6" s="1"/>
  <c r="I69" i="6" s="1"/>
  <c r="I68" i="6" s="1"/>
  <c r="I67" i="6" s="1"/>
  <c r="I66" i="6" s="1"/>
  <c r="I65" i="6" s="1"/>
  <c r="I64" i="6" s="1"/>
  <c r="I63" i="6" s="1"/>
  <c r="I62" i="6" s="1"/>
  <c r="I61" i="6" s="1"/>
  <c r="I60" i="6" s="1"/>
  <c r="I59" i="6" s="1"/>
  <c r="I58" i="6" s="1"/>
  <c r="I57" i="6" s="1"/>
  <c r="I56" i="6" s="1"/>
  <c r="I55" i="6" s="1"/>
  <c r="I54" i="6" s="1"/>
  <c r="I53" i="6" s="1"/>
  <c r="I52" i="6" s="1"/>
  <c r="I51" i="6" s="1"/>
  <c r="I50" i="6" s="1"/>
  <c r="I49" i="6" s="1"/>
  <c r="I48" i="6" s="1"/>
  <c r="I47" i="6" s="1"/>
  <c r="I46" i="6" s="1"/>
  <c r="I45" i="6" s="1"/>
  <c r="I44" i="6" s="1"/>
  <c r="I43" i="6" s="1"/>
  <c r="I42" i="6" s="1"/>
  <c r="I41" i="6" s="1"/>
  <c r="I40" i="6" s="1"/>
  <c r="I39" i="6" s="1"/>
  <c r="I38" i="6" s="1"/>
  <c r="I37" i="6" s="1"/>
  <c r="I36" i="6" s="1"/>
  <c r="I35" i="6" s="1"/>
  <c r="I34" i="6" s="1"/>
  <c r="I33" i="6" s="1"/>
  <c r="I32" i="6" s="1"/>
  <c r="I31" i="6" s="1"/>
  <c r="I30" i="6" s="1"/>
  <c r="I29" i="6" s="1"/>
  <c r="I28" i="6" s="1"/>
  <c r="I27" i="6" s="1"/>
  <c r="I26" i="6" s="1"/>
  <c r="I25" i="6" s="1"/>
  <c r="I24" i="6" s="1"/>
  <c r="I23" i="6" s="1"/>
  <c r="I22" i="6" s="1"/>
  <c r="I21" i="6" s="1"/>
  <c r="I20" i="6" s="1"/>
  <c r="I19" i="6" s="1"/>
  <c r="I18" i="6" s="1"/>
  <c r="I17" i="6" s="1"/>
  <c r="I16" i="6" s="1"/>
  <c r="I15" i="6" s="1"/>
  <c r="I14" i="6" s="1"/>
  <c r="I13" i="6" s="1"/>
  <c r="I12" i="6" s="1"/>
  <c r="I11" i="6" s="1"/>
  <c r="I10" i="6" s="1"/>
  <c r="I9" i="6" s="1"/>
  <c r="I8" i="6" s="1"/>
  <c r="I7" i="6" s="1"/>
  <c r="I6" i="6" s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M6" i="3"/>
  <c r="P6" i="3" s="1"/>
  <c r="M7" i="3"/>
  <c r="P7" i="3" s="1"/>
  <c r="M8" i="3"/>
  <c r="P8" i="3" s="1"/>
  <c r="M9" i="3"/>
  <c r="P9" i="3" s="1"/>
  <c r="M10" i="3"/>
  <c r="P10" i="3" s="1"/>
  <c r="M11" i="3"/>
  <c r="N11" i="3" s="1"/>
  <c r="M12" i="3"/>
  <c r="N12" i="3" s="1"/>
  <c r="M13" i="3"/>
  <c r="P13" i="3" s="1"/>
  <c r="M14" i="3"/>
  <c r="P14" i="3" s="1"/>
  <c r="M15" i="3"/>
  <c r="P15" i="3" s="1"/>
  <c r="M16" i="3"/>
  <c r="P16" i="3" s="1"/>
  <c r="M17" i="3"/>
  <c r="P17" i="3" s="1"/>
  <c r="M18" i="3"/>
  <c r="P18" i="3" s="1"/>
  <c r="M19" i="3"/>
  <c r="N19" i="3" s="1"/>
  <c r="M20" i="3"/>
  <c r="N20" i="3" s="1"/>
  <c r="M21" i="3"/>
  <c r="P21" i="3" s="1"/>
  <c r="M22" i="3"/>
  <c r="P22" i="3" s="1"/>
  <c r="M23" i="3"/>
  <c r="P23" i="3" s="1"/>
  <c r="M24" i="3"/>
  <c r="P24" i="3" s="1"/>
  <c r="M25" i="3"/>
  <c r="P25" i="3" s="1"/>
  <c r="M26" i="3"/>
  <c r="P26" i="3" s="1"/>
  <c r="M27" i="3"/>
  <c r="N27" i="3" s="1"/>
  <c r="M28" i="3"/>
  <c r="N28" i="3" s="1"/>
  <c r="M29" i="3"/>
  <c r="P29" i="3" s="1"/>
  <c r="M30" i="3"/>
  <c r="P30" i="3" s="1"/>
  <c r="M31" i="3"/>
  <c r="P31" i="3" s="1"/>
  <c r="M32" i="3"/>
  <c r="P32" i="3" s="1"/>
  <c r="M33" i="3"/>
  <c r="P33" i="3" s="1"/>
  <c r="M34" i="3"/>
  <c r="P34" i="3" s="1"/>
  <c r="M35" i="3"/>
  <c r="N35" i="3" s="1"/>
  <c r="M36" i="3"/>
  <c r="N36" i="3" s="1"/>
  <c r="M37" i="3"/>
  <c r="P37" i="3" s="1"/>
  <c r="M38" i="3"/>
  <c r="P38" i="3" s="1"/>
  <c r="M39" i="3"/>
  <c r="P39" i="3" s="1"/>
  <c r="M40" i="3"/>
  <c r="P40" i="3" s="1"/>
  <c r="M41" i="3"/>
  <c r="P41" i="3" s="1"/>
  <c r="M42" i="3"/>
  <c r="P42" i="3" s="1"/>
  <c r="M43" i="3"/>
  <c r="N43" i="3" s="1"/>
  <c r="M44" i="3"/>
  <c r="N44" i="3" s="1"/>
  <c r="M45" i="3"/>
  <c r="P45" i="3" s="1"/>
  <c r="M46" i="3"/>
  <c r="P46" i="3" s="1"/>
  <c r="M47" i="3"/>
  <c r="P47" i="3" s="1"/>
  <c r="M48" i="3"/>
  <c r="P48" i="3" s="1"/>
  <c r="M49" i="3"/>
  <c r="P49" i="3" s="1"/>
  <c r="M50" i="3"/>
  <c r="P50" i="3" s="1"/>
  <c r="M51" i="3"/>
  <c r="N51" i="3" s="1"/>
  <c r="M52" i="3"/>
  <c r="N52" i="3" s="1"/>
  <c r="M53" i="3"/>
  <c r="P53" i="3" s="1"/>
  <c r="M54" i="3"/>
  <c r="P54" i="3" s="1"/>
  <c r="M55" i="3"/>
  <c r="P55" i="3" s="1"/>
  <c r="M56" i="3"/>
  <c r="P56" i="3" s="1"/>
  <c r="M57" i="3"/>
  <c r="P57" i="3" s="1"/>
  <c r="M58" i="3"/>
  <c r="P58" i="3" s="1"/>
  <c r="M59" i="3"/>
  <c r="N59" i="3" s="1"/>
  <c r="M60" i="3"/>
  <c r="N60" i="3" s="1"/>
  <c r="M61" i="3"/>
  <c r="P61" i="3" s="1"/>
  <c r="M62" i="3"/>
  <c r="P62" i="3" s="1"/>
  <c r="M63" i="3"/>
  <c r="P63" i="3" s="1"/>
  <c r="M64" i="3"/>
  <c r="P64" i="3" s="1"/>
  <c r="M65" i="3"/>
  <c r="P65" i="3" s="1"/>
  <c r="M66" i="3"/>
  <c r="P66" i="3" s="1"/>
  <c r="M67" i="3"/>
  <c r="N67" i="3" s="1"/>
  <c r="M68" i="3"/>
  <c r="N68" i="3" s="1"/>
  <c r="M69" i="3"/>
  <c r="P69" i="3" s="1"/>
  <c r="M70" i="3"/>
  <c r="P70" i="3" s="1"/>
  <c r="M71" i="3"/>
  <c r="P71" i="3" s="1"/>
  <c r="M72" i="3"/>
  <c r="P72" i="3" s="1"/>
  <c r="M73" i="3"/>
  <c r="P73" i="3" s="1"/>
  <c r="M74" i="3"/>
  <c r="P74" i="3" s="1"/>
  <c r="M75" i="3"/>
  <c r="N75" i="3" s="1"/>
  <c r="M76" i="3"/>
  <c r="N76" i="3" s="1"/>
  <c r="M77" i="3"/>
  <c r="P77" i="3" s="1"/>
  <c r="M78" i="3"/>
  <c r="P78" i="3" s="1"/>
  <c r="M79" i="3"/>
  <c r="P79" i="3" s="1"/>
  <c r="M80" i="3"/>
  <c r="P80" i="3" s="1"/>
  <c r="M81" i="3"/>
  <c r="P81" i="3" s="1"/>
  <c r="M82" i="3"/>
  <c r="P82" i="3" s="1"/>
  <c r="M83" i="3"/>
  <c r="N83" i="3" s="1"/>
  <c r="M84" i="3"/>
  <c r="N84" i="3" s="1"/>
  <c r="M85" i="3"/>
  <c r="P85" i="3" s="1"/>
  <c r="M86" i="3"/>
  <c r="P86" i="3" s="1"/>
  <c r="M87" i="3"/>
  <c r="P87" i="3" s="1"/>
  <c r="M88" i="3"/>
  <c r="P88" i="3" s="1"/>
  <c r="M89" i="3"/>
  <c r="P89" i="3" s="1"/>
  <c r="M90" i="3"/>
  <c r="P90" i="3" s="1"/>
  <c r="M91" i="3"/>
  <c r="N91" i="3" s="1"/>
  <c r="M92" i="3"/>
  <c r="N92" i="3" s="1"/>
  <c r="M93" i="3"/>
  <c r="P93" i="3" s="1"/>
  <c r="M94" i="3"/>
  <c r="P94" i="3" s="1"/>
  <c r="M95" i="3"/>
  <c r="P95" i="3" s="1"/>
  <c r="M96" i="3"/>
  <c r="P96" i="3" s="1"/>
  <c r="M97" i="3"/>
  <c r="P97" i="3" s="1"/>
  <c r="M98" i="3"/>
  <c r="P98" i="3" s="1"/>
  <c r="M99" i="3"/>
  <c r="N99" i="3" s="1"/>
  <c r="M100" i="3"/>
  <c r="N100" i="3" s="1"/>
  <c r="M101" i="3"/>
  <c r="P101" i="3" s="1"/>
  <c r="M102" i="3"/>
  <c r="P102" i="3" s="1"/>
  <c r="M103" i="3"/>
  <c r="P103" i="3" s="1"/>
  <c r="M104" i="3"/>
  <c r="P104" i="3" s="1"/>
  <c r="M105" i="3"/>
  <c r="P105" i="3" s="1"/>
  <c r="M5" i="3"/>
  <c r="P5" i="3" s="1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H6" i="3"/>
  <c r="L6" i="3" s="1"/>
  <c r="H7" i="3"/>
  <c r="L7" i="3" s="1"/>
  <c r="H8" i="3"/>
  <c r="L8" i="3" s="1"/>
  <c r="H9" i="3"/>
  <c r="L9" i="3" s="1"/>
  <c r="H10" i="3"/>
  <c r="L10" i="3" s="1"/>
  <c r="H11" i="3"/>
  <c r="L11" i="3" s="1"/>
  <c r="H12" i="3"/>
  <c r="L12" i="3" s="1"/>
  <c r="H13" i="3"/>
  <c r="L13" i="3" s="1"/>
  <c r="H14" i="3"/>
  <c r="L14" i="3" s="1"/>
  <c r="H15" i="3"/>
  <c r="L15" i="3" s="1"/>
  <c r="H16" i="3"/>
  <c r="L16" i="3" s="1"/>
  <c r="H17" i="3"/>
  <c r="L17" i="3" s="1"/>
  <c r="H18" i="3"/>
  <c r="L18" i="3" s="1"/>
  <c r="H19" i="3"/>
  <c r="L19" i="3" s="1"/>
  <c r="H20" i="3"/>
  <c r="L20" i="3" s="1"/>
  <c r="H21" i="3"/>
  <c r="L21" i="3" s="1"/>
  <c r="H22" i="3"/>
  <c r="L22" i="3" s="1"/>
  <c r="H23" i="3"/>
  <c r="L23" i="3" s="1"/>
  <c r="H24" i="3"/>
  <c r="L24" i="3" s="1"/>
  <c r="H25" i="3"/>
  <c r="L25" i="3" s="1"/>
  <c r="H26" i="3"/>
  <c r="L26" i="3" s="1"/>
  <c r="H27" i="3"/>
  <c r="L27" i="3" s="1"/>
  <c r="H28" i="3"/>
  <c r="L28" i="3" s="1"/>
  <c r="H29" i="3"/>
  <c r="L29" i="3" s="1"/>
  <c r="H30" i="3"/>
  <c r="L30" i="3" s="1"/>
  <c r="H31" i="3"/>
  <c r="L31" i="3" s="1"/>
  <c r="H32" i="3"/>
  <c r="L32" i="3" s="1"/>
  <c r="H33" i="3"/>
  <c r="L33" i="3" s="1"/>
  <c r="H34" i="3"/>
  <c r="L34" i="3" s="1"/>
  <c r="H35" i="3"/>
  <c r="L35" i="3" s="1"/>
  <c r="H36" i="3"/>
  <c r="L36" i="3" s="1"/>
  <c r="H37" i="3"/>
  <c r="L37" i="3" s="1"/>
  <c r="H38" i="3"/>
  <c r="L38" i="3" s="1"/>
  <c r="H39" i="3"/>
  <c r="L39" i="3" s="1"/>
  <c r="H40" i="3"/>
  <c r="L40" i="3" s="1"/>
  <c r="H41" i="3"/>
  <c r="L41" i="3" s="1"/>
  <c r="H42" i="3"/>
  <c r="L42" i="3" s="1"/>
  <c r="H43" i="3"/>
  <c r="L43" i="3" s="1"/>
  <c r="H44" i="3"/>
  <c r="L44" i="3" s="1"/>
  <c r="H45" i="3"/>
  <c r="L45" i="3" s="1"/>
  <c r="H46" i="3"/>
  <c r="L46" i="3" s="1"/>
  <c r="H47" i="3"/>
  <c r="L47" i="3" s="1"/>
  <c r="H48" i="3"/>
  <c r="L48" i="3" s="1"/>
  <c r="H49" i="3"/>
  <c r="L49" i="3" s="1"/>
  <c r="H50" i="3"/>
  <c r="L50" i="3" s="1"/>
  <c r="H51" i="3"/>
  <c r="L51" i="3" s="1"/>
  <c r="H52" i="3"/>
  <c r="L52" i="3" s="1"/>
  <c r="H53" i="3"/>
  <c r="L53" i="3" s="1"/>
  <c r="H54" i="3"/>
  <c r="L54" i="3" s="1"/>
  <c r="H55" i="3"/>
  <c r="L55" i="3" s="1"/>
  <c r="H56" i="3"/>
  <c r="L56" i="3" s="1"/>
  <c r="H57" i="3"/>
  <c r="L57" i="3" s="1"/>
  <c r="H58" i="3"/>
  <c r="L58" i="3" s="1"/>
  <c r="H59" i="3"/>
  <c r="L59" i="3" s="1"/>
  <c r="H60" i="3"/>
  <c r="L60" i="3" s="1"/>
  <c r="H61" i="3"/>
  <c r="L61" i="3" s="1"/>
  <c r="H62" i="3"/>
  <c r="L62" i="3" s="1"/>
  <c r="H63" i="3"/>
  <c r="L63" i="3" s="1"/>
  <c r="H64" i="3"/>
  <c r="L64" i="3" s="1"/>
  <c r="H65" i="3"/>
  <c r="L65" i="3" s="1"/>
  <c r="H66" i="3"/>
  <c r="L66" i="3" s="1"/>
  <c r="H67" i="3"/>
  <c r="L67" i="3" s="1"/>
  <c r="H68" i="3"/>
  <c r="L68" i="3" s="1"/>
  <c r="H69" i="3"/>
  <c r="L69" i="3" s="1"/>
  <c r="H70" i="3"/>
  <c r="L70" i="3" s="1"/>
  <c r="H71" i="3"/>
  <c r="L71" i="3" s="1"/>
  <c r="H72" i="3"/>
  <c r="L72" i="3" s="1"/>
  <c r="H73" i="3"/>
  <c r="L73" i="3" s="1"/>
  <c r="H74" i="3"/>
  <c r="L74" i="3" s="1"/>
  <c r="H75" i="3"/>
  <c r="L75" i="3" s="1"/>
  <c r="H76" i="3"/>
  <c r="L76" i="3" s="1"/>
  <c r="H77" i="3"/>
  <c r="L77" i="3" s="1"/>
  <c r="H78" i="3"/>
  <c r="L78" i="3" s="1"/>
  <c r="H79" i="3"/>
  <c r="L79" i="3" s="1"/>
  <c r="H80" i="3"/>
  <c r="L80" i="3" s="1"/>
  <c r="H81" i="3"/>
  <c r="L81" i="3" s="1"/>
  <c r="H82" i="3"/>
  <c r="L82" i="3" s="1"/>
  <c r="H83" i="3"/>
  <c r="L83" i="3" s="1"/>
  <c r="H84" i="3"/>
  <c r="L84" i="3" s="1"/>
  <c r="H85" i="3"/>
  <c r="L85" i="3" s="1"/>
  <c r="H86" i="3"/>
  <c r="L86" i="3" s="1"/>
  <c r="H87" i="3"/>
  <c r="L87" i="3" s="1"/>
  <c r="H88" i="3"/>
  <c r="L88" i="3" s="1"/>
  <c r="H89" i="3"/>
  <c r="L89" i="3" s="1"/>
  <c r="H90" i="3"/>
  <c r="L90" i="3" s="1"/>
  <c r="H91" i="3"/>
  <c r="L91" i="3" s="1"/>
  <c r="H92" i="3"/>
  <c r="L92" i="3" s="1"/>
  <c r="H93" i="3"/>
  <c r="L93" i="3" s="1"/>
  <c r="H94" i="3"/>
  <c r="L94" i="3" s="1"/>
  <c r="H95" i="3"/>
  <c r="L95" i="3" s="1"/>
  <c r="H96" i="3"/>
  <c r="L96" i="3" s="1"/>
  <c r="H97" i="3"/>
  <c r="L97" i="3" s="1"/>
  <c r="H98" i="3"/>
  <c r="L98" i="3" s="1"/>
  <c r="H99" i="3"/>
  <c r="L99" i="3" s="1"/>
  <c r="H100" i="3"/>
  <c r="L100" i="3" s="1"/>
  <c r="H101" i="3"/>
  <c r="L101" i="3" s="1"/>
  <c r="H102" i="3"/>
  <c r="L102" i="3" s="1"/>
  <c r="H103" i="3"/>
  <c r="L103" i="3" s="1"/>
  <c r="H104" i="3"/>
  <c r="L104" i="3" s="1"/>
  <c r="H105" i="3"/>
  <c r="L105" i="3" s="1"/>
  <c r="H5" i="3"/>
  <c r="L5" i="3" s="1"/>
  <c r="I105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P75" i="3" l="1"/>
  <c r="N65" i="3"/>
  <c r="P67" i="3"/>
  <c r="N57" i="3"/>
  <c r="P11" i="3"/>
  <c r="N49" i="3"/>
  <c r="P59" i="3"/>
  <c r="N105" i="3"/>
  <c r="O105" i="3" s="1"/>
  <c r="P51" i="3"/>
  <c r="N41" i="3"/>
  <c r="N97" i="3"/>
  <c r="N33" i="3"/>
  <c r="P43" i="3"/>
  <c r="N89" i="3"/>
  <c r="N25" i="3"/>
  <c r="P99" i="3"/>
  <c r="P35" i="3"/>
  <c r="N81" i="3"/>
  <c r="N17" i="3"/>
  <c r="P91" i="3"/>
  <c r="P27" i="3"/>
  <c r="N73" i="3"/>
  <c r="N9" i="3"/>
  <c r="P83" i="3"/>
  <c r="P19" i="3"/>
  <c r="N5" i="3"/>
  <c r="N98" i="3"/>
  <c r="N90" i="3"/>
  <c r="N82" i="3"/>
  <c r="N74" i="3"/>
  <c r="N66" i="3"/>
  <c r="N58" i="3"/>
  <c r="N50" i="3"/>
  <c r="N42" i="3"/>
  <c r="N34" i="3"/>
  <c r="N26" i="3"/>
  <c r="N18" i="3"/>
  <c r="N10" i="3"/>
  <c r="P100" i="3"/>
  <c r="P92" i="3"/>
  <c r="P84" i="3"/>
  <c r="P76" i="3"/>
  <c r="P68" i="3"/>
  <c r="P60" i="3"/>
  <c r="P52" i="3"/>
  <c r="P44" i="3"/>
  <c r="P36" i="3"/>
  <c r="P28" i="3"/>
  <c r="P20" i="3"/>
  <c r="P12" i="3"/>
  <c r="N104" i="3"/>
  <c r="N96" i="3"/>
  <c r="N88" i="3"/>
  <c r="N80" i="3"/>
  <c r="N72" i="3"/>
  <c r="N64" i="3"/>
  <c r="N56" i="3"/>
  <c r="N48" i="3"/>
  <c r="N40" i="3"/>
  <c r="N32" i="3"/>
  <c r="N24" i="3"/>
  <c r="N16" i="3"/>
  <c r="N8" i="3"/>
  <c r="N103" i="3"/>
  <c r="N95" i="3"/>
  <c r="N87" i="3"/>
  <c r="N79" i="3"/>
  <c r="N71" i="3"/>
  <c r="N63" i="3"/>
  <c r="N55" i="3"/>
  <c r="N47" i="3"/>
  <c r="N39" i="3"/>
  <c r="N31" i="3"/>
  <c r="N23" i="3"/>
  <c r="N15" i="3"/>
  <c r="N7" i="3"/>
  <c r="N102" i="3"/>
  <c r="N94" i="3"/>
  <c r="N86" i="3"/>
  <c r="N78" i="3"/>
  <c r="N70" i="3"/>
  <c r="N62" i="3"/>
  <c r="N54" i="3"/>
  <c r="N46" i="3"/>
  <c r="N38" i="3"/>
  <c r="N30" i="3"/>
  <c r="N22" i="3"/>
  <c r="N14" i="3"/>
  <c r="N6" i="3"/>
  <c r="N101" i="3"/>
  <c r="N93" i="3"/>
  <c r="N85" i="3"/>
  <c r="N77" i="3"/>
  <c r="N69" i="3"/>
  <c r="N61" i="3"/>
  <c r="N53" i="3"/>
  <c r="N45" i="3"/>
  <c r="N37" i="3"/>
  <c r="N29" i="3"/>
  <c r="N21" i="3"/>
  <c r="N13" i="3"/>
  <c r="I104" i="3"/>
  <c r="I103" i="3" s="1"/>
  <c r="I102" i="3" s="1"/>
  <c r="I101" i="3" s="1"/>
  <c r="I100" i="3" s="1"/>
  <c r="O103" i="3" l="1"/>
  <c r="I99" i="3"/>
  <c r="O100" i="3"/>
  <c r="O102" i="3"/>
  <c r="O104" i="3"/>
  <c r="O101" i="3"/>
  <c r="I98" i="3" l="1"/>
  <c r="O99" i="3"/>
  <c r="I97" i="3" l="1"/>
  <c r="O98" i="3"/>
  <c r="I96" i="3" l="1"/>
  <c r="O97" i="3"/>
  <c r="I95" i="3" l="1"/>
  <c r="O96" i="3"/>
  <c r="I94" i="3" l="1"/>
  <c r="O95" i="3"/>
  <c r="I93" i="3" l="1"/>
  <c r="O94" i="3"/>
  <c r="I92" i="3" l="1"/>
  <c r="O93" i="3"/>
  <c r="I91" i="3" l="1"/>
  <c r="O92" i="3"/>
  <c r="I90" i="3" l="1"/>
  <c r="O91" i="3"/>
  <c r="I89" i="3" l="1"/>
  <c r="O90" i="3"/>
  <c r="I88" i="3" l="1"/>
  <c r="O89" i="3"/>
  <c r="I87" i="3" l="1"/>
  <c r="O88" i="3"/>
  <c r="I86" i="3" l="1"/>
  <c r="O87" i="3"/>
  <c r="I85" i="3" l="1"/>
  <c r="O86" i="3"/>
  <c r="I84" i="3" l="1"/>
  <c r="O85" i="3"/>
  <c r="I83" i="3" l="1"/>
  <c r="O84" i="3"/>
  <c r="I82" i="3" l="1"/>
  <c r="O83" i="3"/>
  <c r="I81" i="3" l="1"/>
  <c r="O82" i="3"/>
  <c r="I80" i="3" l="1"/>
  <c r="O81" i="3"/>
  <c r="I79" i="3" l="1"/>
  <c r="O80" i="3"/>
  <c r="I78" i="3" l="1"/>
  <c r="O79" i="3"/>
  <c r="I77" i="3" l="1"/>
  <c r="O78" i="3"/>
  <c r="I76" i="3" l="1"/>
  <c r="O77" i="3"/>
  <c r="I75" i="3" l="1"/>
  <c r="O76" i="3"/>
  <c r="I74" i="3" l="1"/>
  <c r="O75" i="3"/>
  <c r="I73" i="3" l="1"/>
  <c r="O74" i="3"/>
  <c r="I72" i="3" l="1"/>
  <c r="O73" i="3"/>
  <c r="I71" i="3" l="1"/>
  <c r="O72" i="3"/>
  <c r="I70" i="3" l="1"/>
  <c r="O71" i="3"/>
  <c r="I69" i="3" l="1"/>
  <c r="O70" i="3"/>
  <c r="I68" i="3" l="1"/>
  <c r="O69" i="3"/>
  <c r="I67" i="3" l="1"/>
  <c r="O68" i="3"/>
  <c r="I66" i="3" l="1"/>
  <c r="O67" i="3"/>
  <c r="I65" i="3" l="1"/>
  <c r="O66" i="3"/>
  <c r="I64" i="3" l="1"/>
  <c r="O65" i="3"/>
  <c r="I63" i="3" l="1"/>
  <c r="O64" i="3"/>
  <c r="I62" i="3" l="1"/>
  <c r="O63" i="3"/>
  <c r="I61" i="3" l="1"/>
  <c r="O62" i="3"/>
  <c r="I60" i="3" l="1"/>
  <c r="O61" i="3"/>
  <c r="I59" i="3" l="1"/>
  <c r="O60" i="3"/>
  <c r="I58" i="3" l="1"/>
  <c r="O59" i="3"/>
  <c r="I57" i="3" l="1"/>
  <c r="O58" i="3"/>
  <c r="I56" i="3" l="1"/>
  <c r="O57" i="3"/>
  <c r="I55" i="3" l="1"/>
  <c r="O56" i="3"/>
  <c r="I54" i="3" l="1"/>
  <c r="O55" i="3"/>
  <c r="I53" i="3" l="1"/>
  <c r="O54" i="3"/>
  <c r="I52" i="3" l="1"/>
  <c r="O53" i="3"/>
  <c r="I51" i="3" l="1"/>
  <c r="O52" i="3"/>
  <c r="I50" i="3" l="1"/>
  <c r="O51" i="3"/>
  <c r="I49" i="3" l="1"/>
  <c r="O50" i="3"/>
  <c r="I48" i="3" l="1"/>
  <c r="O49" i="3"/>
  <c r="I47" i="3" l="1"/>
  <c r="O48" i="3"/>
  <c r="I46" i="3" l="1"/>
  <c r="O47" i="3"/>
  <c r="I45" i="3" l="1"/>
  <c r="O46" i="3"/>
  <c r="I44" i="3" l="1"/>
  <c r="O45" i="3"/>
  <c r="I43" i="3" l="1"/>
  <c r="O44" i="3"/>
  <c r="I42" i="3" l="1"/>
  <c r="O43" i="3"/>
  <c r="I41" i="3" l="1"/>
  <c r="O42" i="3"/>
  <c r="I40" i="3" l="1"/>
  <c r="O41" i="3"/>
  <c r="I39" i="3" l="1"/>
  <c r="O40" i="3"/>
  <c r="I38" i="3" l="1"/>
  <c r="O39" i="3"/>
  <c r="I37" i="3" l="1"/>
  <c r="O38" i="3"/>
  <c r="I36" i="3" l="1"/>
  <c r="O37" i="3"/>
  <c r="I35" i="3" l="1"/>
  <c r="O36" i="3"/>
  <c r="I34" i="3" l="1"/>
  <c r="O35" i="3"/>
  <c r="I33" i="3" l="1"/>
  <c r="O34" i="3"/>
  <c r="I32" i="3" l="1"/>
  <c r="O33" i="3"/>
  <c r="I31" i="3" l="1"/>
  <c r="O32" i="3"/>
  <c r="I30" i="3" l="1"/>
  <c r="O31" i="3"/>
  <c r="I29" i="3" l="1"/>
  <c r="O30" i="3"/>
  <c r="I28" i="3" l="1"/>
  <c r="O29" i="3"/>
  <c r="I27" i="3" l="1"/>
  <c r="O28" i="3"/>
  <c r="I26" i="3" l="1"/>
  <c r="O27" i="3"/>
  <c r="I25" i="3" l="1"/>
  <c r="O26" i="3"/>
  <c r="I24" i="3" l="1"/>
  <c r="O25" i="3"/>
  <c r="I23" i="3" l="1"/>
  <c r="O24" i="3"/>
  <c r="I22" i="3" l="1"/>
  <c r="O23" i="3"/>
  <c r="I21" i="3" l="1"/>
  <c r="O22" i="3"/>
  <c r="I20" i="3" l="1"/>
  <c r="O21" i="3"/>
  <c r="I19" i="3" l="1"/>
  <c r="O20" i="3"/>
  <c r="I18" i="3" l="1"/>
  <c r="O19" i="3"/>
  <c r="I17" i="3" l="1"/>
  <c r="O18" i="3"/>
  <c r="I16" i="3" l="1"/>
  <c r="O17" i="3"/>
  <c r="I15" i="3" l="1"/>
  <c r="O16" i="3"/>
  <c r="I14" i="3" l="1"/>
  <c r="O15" i="3"/>
  <c r="I13" i="3" l="1"/>
  <c r="O14" i="3"/>
  <c r="I12" i="3" l="1"/>
  <c r="O13" i="3"/>
  <c r="I11" i="3" l="1"/>
  <c r="O12" i="3"/>
  <c r="I10" i="3" l="1"/>
  <c r="O11" i="3"/>
  <c r="I9" i="3" l="1"/>
  <c r="O10" i="3"/>
  <c r="I8" i="3" l="1"/>
  <c r="O9" i="3"/>
  <c r="I7" i="3" l="1"/>
  <c r="O8" i="3"/>
  <c r="I6" i="3" l="1"/>
  <c r="O7" i="3"/>
  <c r="I5" i="3" l="1"/>
  <c r="O6" i="3"/>
  <c r="O5" i="3" l="1"/>
</calcChain>
</file>

<file path=xl/sharedStrings.xml><?xml version="1.0" encoding="utf-8"?>
<sst xmlns="http://schemas.openxmlformats.org/spreadsheetml/2006/main" count="78" uniqueCount="58">
  <si>
    <t>Nominal GSYH</t>
  </si>
  <si>
    <t>Reel GSYH</t>
  </si>
  <si>
    <t>GSYH Büyüme</t>
  </si>
  <si>
    <t>Nominal İmalat GSKD</t>
  </si>
  <si>
    <t>Reel İmalat GSKD</t>
  </si>
  <si>
    <t>İmalat GSKD Büyüme</t>
  </si>
  <si>
    <t>2009 Fiyatlarıyla</t>
  </si>
  <si>
    <t>Deflatör</t>
  </si>
  <si>
    <t>TÜİK 2009 Baz Yılı İle Uyumlu</t>
  </si>
  <si>
    <t>TÜİK Zımni Kur</t>
  </si>
  <si>
    <t>Reel GSYH-TL</t>
  </si>
  <si>
    <t>Deflatör | 2009=1</t>
  </si>
  <si>
    <t>Nominal GSYH-TL</t>
  </si>
  <si>
    <t>Nominal GSYH-USD</t>
  </si>
  <si>
    <t>Zımni Kur</t>
  </si>
  <si>
    <t>İmalat GSKD/GSYH</t>
  </si>
  <si>
    <t>Uyumlaştırılmış Nominal İmalat GSKD</t>
  </si>
  <si>
    <t>İmalat Sanayi Deflatörü 2009=1</t>
  </si>
  <si>
    <t>Uyumlaştırılmış Nominal İmalat GSKD-USD</t>
  </si>
  <si>
    <t>Reel İmalat Sanayi GSKD</t>
  </si>
  <si>
    <t>Nominal İmalat Sanayi GSKD</t>
  </si>
  <si>
    <t>Nominal İmalat Sanayi GSKD-USD</t>
  </si>
  <si>
    <t>TÜİK'in Zımni Kuru</t>
  </si>
  <si>
    <t>TABLO 1.10 : 1924-2017 SEKTÖREL BÜYÜME HIZLARI VE GSYH DEFLATÖRÜ</t>
  </si>
  <si>
    <t>TABLE 1.10 : GROWTH RATES BY SECTOR AND GDP DEFLATOR (1924-2017)</t>
  </si>
  <si>
    <t xml:space="preserve">             BÜYÜME HIZLARI- GROWTH RATES</t>
  </si>
  <si>
    <t xml:space="preserve">                                     GSYH DEFLATORÜ-GDP DEF. </t>
  </si>
  <si>
    <t>TARIM</t>
  </si>
  <si>
    <t>SANAYİ</t>
  </si>
  <si>
    <t>HİZMETLER</t>
  </si>
  <si>
    <t>GSYH</t>
  </si>
  <si>
    <t>GSMH</t>
  </si>
  <si>
    <t>% DEĞİŞME</t>
  </si>
  <si>
    <t xml:space="preserve">    2009=100</t>
  </si>
  <si>
    <t>AGRICULTURE</t>
  </si>
  <si>
    <t>INDUSTRY</t>
  </si>
  <si>
    <t>SERVICES</t>
  </si>
  <si>
    <t>GDP</t>
  </si>
  <si>
    <t>GNP</t>
  </si>
  <si>
    <t>% CHANGE</t>
  </si>
  <si>
    <t>KAYNAK : TÜİK, Kalkınma Bakanlığı</t>
  </si>
  <si>
    <t>SOURCE: TURKSTAT, Ministry of Development</t>
  </si>
  <si>
    <t>(1) TÜİK tarafından açıklanmış olan büyüme hızları kullanılarak, Kalkınma Bakanlığı tarafından hesaplanmıştır. 1948 yılına ilişkin veriler TÜİK ve Bulutay, Tezel, Yıldırım'ın (1974) Türkiye Milli Geliri (1923-1948) çalışmasından, 1968 yılına ilişkin veriler TÜİK ve 3. Kalkınma Planından alınmıştır.</t>
  </si>
  <si>
    <t>(1) Calculated by the Ministry of Development by using the TurkStat growth rates. Data for 1948 is taken from Turkstat and National Income of Turkey (1923-1948) publication of Bulutay, Tezel, Yildirim (1974) and data for 1968 is taken from Turkstat and Third Development Plan.</t>
  </si>
  <si>
    <t>(2) Deflatör endeksi Kalkınma Bakanlığı tarafından hesaplanmıştır.</t>
  </si>
  <si>
    <t>(2) Deflator is calculated by Ministry of Development.</t>
  </si>
  <si>
    <t>(3) İnşaat sektörü, hizmetler sektörüne dahil edilmiştir.</t>
  </si>
  <si>
    <t>(3) Construction sector is included into services sector.</t>
  </si>
  <si>
    <t>(4) 2009 bazlı seride toplamsallık sorunundan kaynaklı olarak ortaya çıkan sektörler toplamıyla GSYH değerleri arasındaki fark, hizmetler sektörüne dahil edilmiştir.</t>
  </si>
  <si>
    <t>(4) The difference between sectors' total value added and GDP caused by additivity issue in 2009 based series is shown in services sector.</t>
  </si>
  <si>
    <t>Sanayi Büyüme Oranı Girildi.</t>
  </si>
  <si>
    <t>Nominal Ham Veriden</t>
  </si>
  <si>
    <t>Kaynak SBB</t>
  </si>
  <si>
    <t>https://www.sbb.gov.tr/ekonomik-ve-sosyal-gostergeler/#1540021349004-1497d2c6-7edf</t>
  </si>
  <si>
    <t>Nüfus (Yıl Ortası)</t>
  </si>
  <si>
    <t>Kişi Başına Reel İmalat Sanayi GSKD-TL</t>
  </si>
  <si>
    <t>Kişi Başına Nominal İmalat Sanayi GSKD-TL</t>
  </si>
  <si>
    <t>Kişi Başına Nominal İmalat Sanayi GSKD-USD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</si>
</sst>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yyyy"/>
    <numFmt numFmtId="168" formatCode="#,##0_ ;\-#,##0\ "/>
    <numFmt numFmtId="169" formatCode="#,##0.00000000_ ;\-#,##0.00000000\ "/>
    <numFmt numFmtId="170" formatCode="#,##0.00000_ ;\-#,##0.00000\ "/>
    <numFmt numFmtId="171" formatCode="0.00000000"/>
    <numFmt numFmtId="172" formatCode="0.0"/>
    <numFmt numFmtId="173" formatCode="#,##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 Tur"/>
      <charset val="162"/>
    </font>
    <font>
      <b/>
      <sz val="12"/>
      <color indexed="8"/>
      <name val="Tahoma"/>
      <family val="2"/>
    </font>
    <font>
      <b/>
      <sz val="12"/>
      <name val="Tahoma"/>
      <family val="2"/>
    </font>
    <font>
      <sz val="12"/>
      <name val="Tahoma"/>
      <family val="2"/>
      <charset val="162"/>
    </font>
    <font>
      <sz val="12"/>
      <color indexed="8"/>
      <name val="Tahoma"/>
      <family val="2"/>
      <charset val="162"/>
    </font>
    <font>
      <b/>
      <sz val="12"/>
      <name val="Arial Tur"/>
      <charset val="16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" borderId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17" fontId="0" fillId="0" borderId="0" xfId="0" applyNumberFormat="1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165" fontId="0" fillId="2" borderId="0" xfId="1" applyNumberFormat="1" applyFont="1" applyFill="1"/>
    <xf numFmtId="0" fontId="0" fillId="2" borderId="0" xfId="0" applyFill="1"/>
    <xf numFmtId="166" fontId="0" fillId="0" borderId="0" xfId="2" applyNumberFormat="1" applyFont="1"/>
    <xf numFmtId="10" fontId="0" fillId="0" borderId="0" xfId="2" applyNumberFormat="1" applyFont="1"/>
    <xf numFmtId="0" fontId="2" fillId="0" borderId="0" xfId="0" applyFont="1"/>
    <xf numFmtId="0" fontId="3" fillId="0" borderId="0" xfId="0" applyFont="1"/>
    <xf numFmtId="165" fontId="0" fillId="3" borderId="0" xfId="1" applyNumberFormat="1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 applyFill="1"/>
    <xf numFmtId="43" fontId="0" fillId="0" borderId="0" xfId="1" applyNumberFormat="1" applyFont="1" applyFill="1"/>
    <xf numFmtId="43" fontId="0" fillId="0" borderId="0" xfId="1" applyFont="1" applyFill="1"/>
    <xf numFmtId="165" fontId="0" fillId="0" borderId="0" xfId="1" applyNumberFormat="1" applyFont="1" applyFill="1"/>
    <xf numFmtId="0" fontId="3" fillId="0" borderId="0" xfId="0" applyFont="1" applyFill="1"/>
    <xf numFmtId="10" fontId="0" fillId="0" borderId="0" xfId="2" applyNumberFormat="1" applyFont="1" applyFill="1"/>
    <xf numFmtId="165" fontId="0" fillId="0" borderId="0" xfId="2" applyNumberFormat="1" applyFont="1" applyFill="1"/>
    <xf numFmtId="166" fontId="0" fillId="2" borderId="0" xfId="2" applyNumberFormat="1" applyFont="1" applyFill="1"/>
    <xf numFmtId="166" fontId="0" fillId="0" borderId="0" xfId="2" applyNumberFormat="1" applyFont="1" applyFill="1"/>
    <xf numFmtId="166" fontId="3" fillId="0" borderId="0" xfId="2" applyNumberFormat="1" applyFont="1" applyFill="1"/>
    <xf numFmtId="10" fontId="0" fillId="2" borderId="0" xfId="2" applyNumberFormat="1" applyFont="1" applyFill="1"/>
    <xf numFmtId="166" fontId="3" fillId="2" borderId="0" xfId="2" applyNumberFormat="1" applyFont="1" applyFill="1"/>
    <xf numFmtId="10" fontId="4" fillId="2" borderId="0" xfId="2" applyNumberFormat="1" applyFont="1" applyFill="1"/>
    <xf numFmtId="0" fontId="2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67" fontId="0" fillId="0" borderId="0" xfId="0" applyNumberFormat="1"/>
    <xf numFmtId="168" fontId="0" fillId="0" borderId="0" xfId="1" applyNumberFormat="1" applyFont="1" applyAlignment="1">
      <alignment horizontal="center" vertical="center"/>
    </xf>
    <xf numFmtId="169" fontId="0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 vertical="center"/>
    </xf>
    <xf numFmtId="43" fontId="0" fillId="3" borderId="0" xfId="1" applyFont="1" applyFill="1"/>
    <xf numFmtId="165" fontId="0" fillId="0" borderId="0" xfId="1" applyNumberFormat="1" applyFont="1" applyAlignment="1">
      <alignment horizontal="center"/>
    </xf>
    <xf numFmtId="171" fontId="0" fillId="0" borderId="0" xfId="0" applyNumberFormat="1"/>
    <xf numFmtId="0" fontId="7" fillId="0" borderId="0" xfId="3" applyFont="1" applyFill="1"/>
    <xf numFmtId="0" fontId="8" fillId="0" borderId="0" xfId="3" applyFont="1" applyFill="1"/>
    <xf numFmtId="0" fontId="8" fillId="0" borderId="0" xfId="3" applyFont="1" applyFill="1" applyAlignment="1">
      <alignment horizontal="center"/>
    </xf>
    <xf numFmtId="0" fontId="8" fillId="0" borderId="0" xfId="3" applyFont="1" applyFill="1" applyAlignment="1">
      <alignment horizontal="right"/>
    </xf>
    <xf numFmtId="0" fontId="6" fillId="0" borderId="0" xfId="3" applyFill="1"/>
    <xf numFmtId="0" fontId="7" fillId="0" borderId="1" xfId="3" applyFont="1" applyFill="1" applyBorder="1"/>
    <xf numFmtId="0" fontId="8" fillId="0" borderId="2" xfId="3" applyFont="1" applyFill="1" applyBorder="1"/>
    <xf numFmtId="0" fontId="7" fillId="0" borderId="4" xfId="3" applyFont="1" applyFill="1" applyBorder="1"/>
    <xf numFmtId="0" fontId="7" fillId="0" borderId="3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right"/>
    </xf>
    <xf numFmtId="0" fontId="7" fillId="0" borderId="4" xfId="3" applyFont="1" applyFill="1" applyBorder="1" applyAlignment="1">
      <alignment horizontal="right"/>
    </xf>
    <xf numFmtId="0" fontId="7" fillId="0" borderId="0" xfId="3" applyFont="1" applyFill="1" applyAlignment="1">
      <alignment horizontal="right"/>
    </xf>
    <xf numFmtId="0" fontId="7" fillId="0" borderId="4" xfId="3" applyFont="1" applyFill="1" applyBorder="1" applyAlignment="1">
      <alignment horizontal="center"/>
    </xf>
    <xf numFmtId="0" fontId="7" fillId="0" borderId="6" xfId="3" applyFont="1" applyFill="1" applyBorder="1" applyAlignment="1">
      <alignment horizontal="right"/>
    </xf>
    <xf numFmtId="0" fontId="7" fillId="0" borderId="7" xfId="3" applyFont="1" applyFill="1" applyBorder="1"/>
    <xf numFmtId="0" fontId="7" fillId="0" borderId="1" xfId="3" applyFont="1" applyFill="1" applyBorder="1" applyAlignment="1">
      <alignment horizontal="right"/>
    </xf>
    <xf numFmtId="0" fontId="7" fillId="0" borderId="1" xfId="3" applyFont="1" applyFill="1" applyBorder="1" applyAlignment="1">
      <alignment horizontal="center"/>
    </xf>
    <xf numFmtId="0" fontId="7" fillId="0" borderId="8" xfId="3" applyFont="1" applyFill="1" applyBorder="1" applyAlignment="1">
      <alignment horizontal="right"/>
    </xf>
    <xf numFmtId="0" fontId="7" fillId="0" borderId="2" xfId="3" applyFont="1" applyFill="1" applyBorder="1"/>
    <xf numFmtId="172" fontId="8" fillId="0" borderId="0" xfId="3" applyNumberFormat="1" applyFont="1" applyFill="1"/>
    <xf numFmtId="172" fontId="8" fillId="0" borderId="0" xfId="3" applyNumberFormat="1" applyFont="1" applyFill="1" applyAlignment="1">
      <alignment horizontal="center"/>
    </xf>
    <xf numFmtId="173" fontId="8" fillId="0" borderId="9" xfId="3" applyNumberFormat="1" applyFont="1" applyFill="1" applyBorder="1" applyAlignment="1">
      <alignment horizontal="right"/>
    </xf>
    <xf numFmtId="171" fontId="6" fillId="0" borderId="0" xfId="3" applyNumberFormat="1" applyFill="1"/>
    <xf numFmtId="0" fontId="7" fillId="0" borderId="10" xfId="3" applyFont="1" applyFill="1" applyBorder="1"/>
    <xf numFmtId="172" fontId="8" fillId="0" borderId="11" xfId="3" applyNumberFormat="1" applyFont="1" applyFill="1" applyBorder="1"/>
    <xf numFmtId="0" fontId="8" fillId="0" borderId="11" xfId="3" applyFont="1" applyFill="1" applyBorder="1"/>
    <xf numFmtId="172" fontId="8" fillId="0" borderId="11" xfId="3" applyNumberFormat="1" applyFont="1" applyFill="1" applyBorder="1" applyAlignment="1">
      <alignment horizontal="center"/>
    </xf>
    <xf numFmtId="173" fontId="8" fillId="0" borderId="12" xfId="3" applyNumberFormat="1" applyFont="1" applyFill="1" applyBorder="1" applyAlignment="1">
      <alignment horizontal="right"/>
    </xf>
    <xf numFmtId="172" fontId="8" fillId="2" borderId="0" xfId="3" applyNumberFormat="1" applyFont="1" applyFill="1"/>
    <xf numFmtId="172" fontId="6" fillId="0" borderId="0" xfId="3" applyNumberFormat="1" applyFill="1"/>
    <xf numFmtId="0" fontId="7" fillId="0" borderId="2" xfId="3" applyFont="1" applyFill="1" applyBorder="1" applyAlignment="1">
      <alignment horizontal="right"/>
    </xf>
    <xf numFmtId="173" fontId="8" fillId="0" borderId="13" xfId="3" applyNumberFormat="1" applyFont="1" applyFill="1" applyBorder="1" applyAlignment="1">
      <alignment horizontal="right"/>
    </xf>
    <xf numFmtId="0" fontId="7" fillId="0" borderId="14" xfId="3" applyFont="1" applyFill="1" applyBorder="1" applyAlignment="1">
      <alignment horizontal="right"/>
    </xf>
    <xf numFmtId="0" fontId="7" fillId="0" borderId="15" xfId="3" applyFont="1" applyFill="1" applyBorder="1" applyAlignment="1">
      <alignment horizontal="right"/>
    </xf>
    <xf numFmtId="172" fontId="8" fillId="0" borderId="16" xfId="3" applyNumberFormat="1" applyFont="1" applyFill="1" applyBorder="1"/>
    <xf numFmtId="172" fontId="8" fillId="0" borderId="16" xfId="3" applyNumberFormat="1" applyFont="1" applyFill="1" applyBorder="1" applyAlignment="1">
      <alignment horizontal="center"/>
    </xf>
    <xf numFmtId="173" fontId="8" fillId="0" borderId="17" xfId="3" applyNumberFormat="1" applyFont="1" applyFill="1" applyBorder="1" applyAlignment="1">
      <alignment horizontal="right"/>
    </xf>
    <xf numFmtId="0" fontId="9" fillId="0" borderId="0" xfId="3" applyFont="1" applyFill="1"/>
    <xf numFmtId="172" fontId="8" fillId="0" borderId="0" xfId="3" applyNumberFormat="1" applyFont="1" applyFill="1" applyAlignment="1">
      <alignment horizontal="right"/>
    </xf>
    <xf numFmtId="2" fontId="8" fillId="0" borderId="0" xfId="3" applyNumberFormat="1" applyFont="1" applyFill="1" applyAlignment="1">
      <alignment horizontal="right"/>
    </xf>
    <xf numFmtId="0" fontId="9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10" fillId="0" borderId="0" xfId="3" applyFont="1" applyFill="1" applyAlignment="1">
      <alignment horizontal="left" vertical="center"/>
    </xf>
    <xf numFmtId="0" fontId="11" fillId="0" borderId="0" xfId="3" applyFont="1" applyFill="1" applyAlignment="1">
      <alignment vertical="center"/>
    </xf>
    <xf numFmtId="0" fontId="6" fillId="0" borderId="0" xfId="3" applyFill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right" vertical="center"/>
    </xf>
    <xf numFmtId="0" fontId="6" fillId="0" borderId="0" xfId="3" applyFill="1" applyAlignment="1">
      <alignment horizontal="center" vertical="center"/>
    </xf>
    <xf numFmtId="0" fontId="6" fillId="0" borderId="0" xfId="3" applyFill="1" applyAlignment="1">
      <alignment horizontal="right" vertical="center"/>
    </xf>
    <xf numFmtId="0" fontId="6" fillId="0" borderId="0" xfId="3" applyFill="1" applyAlignment="1">
      <alignment horizontal="center"/>
    </xf>
    <xf numFmtId="0" fontId="6" fillId="0" borderId="0" xfId="3" applyFill="1" applyAlignment="1">
      <alignment horizontal="right"/>
    </xf>
    <xf numFmtId="166" fontId="0" fillId="2" borderId="18" xfId="2" applyNumberFormat="1" applyFont="1" applyFill="1" applyBorder="1"/>
    <xf numFmtId="165" fontId="1" fillId="6" borderId="0" xfId="1" applyNumberFormat="1" applyFont="1" applyFill="1"/>
    <xf numFmtId="166" fontId="1" fillId="6" borderId="0" xfId="2" applyNumberFormat="1" applyFont="1" applyFill="1"/>
    <xf numFmtId="43" fontId="1" fillId="6" borderId="0" xfId="1" applyFont="1" applyFill="1"/>
    <xf numFmtId="0" fontId="12" fillId="0" borderId="0" xfId="4"/>
    <xf numFmtId="0" fontId="7" fillId="0" borderId="3" xfId="3" applyFont="1" applyFill="1" applyBorder="1" applyAlignment="1">
      <alignment horizontal="center"/>
    </xf>
    <xf numFmtId="0" fontId="9" fillId="0" borderId="0" xfId="3" applyFont="1" applyFill="1" applyAlignment="1">
      <alignment horizontal="left" vertical="center" wrapText="1"/>
    </xf>
  </cellXfs>
  <cellStyles count="5">
    <cellStyle name="Köprü" xfId="4" builtinId="8"/>
    <cellStyle name="Normal" xfId="0" builtinId="0"/>
    <cellStyle name="Normal 2" xfId="3" xr:uid="{AAB3BC40-FB9C-4C0E-8077-C459E4DC49BA}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bb.gov.tr/ekonomik-ve-sosyal-gostergel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B3E09-B1F6-4B31-9F15-A37EE0460AA0}">
  <dimension ref="A1:M109"/>
  <sheetViews>
    <sheetView zoomScale="70" zoomScaleNormal="70" workbookViewId="0">
      <selection activeCell="C29" sqref="C29"/>
    </sheetView>
  </sheetViews>
  <sheetFormatPr defaultColWidth="46" defaultRowHeight="15" x14ac:dyDescent="0.25"/>
  <cols>
    <col min="1" max="1" width="22.44140625" style="43" customWidth="1"/>
    <col min="2" max="6" width="20.33203125" style="43" customWidth="1"/>
    <col min="7" max="7" width="4" style="43" customWidth="1"/>
    <col min="8" max="8" width="26.88671875" style="90" customWidth="1"/>
    <col min="9" max="9" width="21.44140625" style="91" customWidth="1"/>
    <col min="10" max="10" width="27.88671875" style="43" customWidth="1"/>
    <col min="11" max="11" width="33" style="43" customWidth="1"/>
    <col min="12" max="205" width="46" style="43"/>
    <col min="206" max="206" width="2.109375" style="43" customWidth="1"/>
    <col min="207" max="257" width="46" style="43"/>
    <col min="258" max="258" width="22.44140625" style="43" customWidth="1"/>
    <col min="259" max="262" width="20.33203125" style="43" customWidth="1"/>
    <col min="263" max="263" width="8.44140625" style="43" customWidth="1"/>
    <col min="264" max="265" width="20.33203125" style="43" customWidth="1"/>
    <col min="266" max="266" width="27.88671875" style="43" customWidth="1"/>
    <col min="267" max="267" width="33" style="43" customWidth="1"/>
    <col min="268" max="461" width="46" style="43"/>
    <col min="462" max="462" width="2.109375" style="43" customWidth="1"/>
    <col min="463" max="513" width="46" style="43"/>
    <col min="514" max="514" width="22.44140625" style="43" customWidth="1"/>
    <col min="515" max="518" width="20.33203125" style="43" customWidth="1"/>
    <col min="519" max="519" width="8.44140625" style="43" customWidth="1"/>
    <col min="520" max="521" width="20.33203125" style="43" customWidth="1"/>
    <col min="522" max="522" width="27.88671875" style="43" customWidth="1"/>
    <col min="523" max="523" width="33" style="43" customWidth="1"/>
    <col min="524" max="717" width="46" style="43"/>
    <col min="718" max="718" width="2.109375" style="43" customWidth="1"/>
    <col min="719" max="769" width="46" style="43"/>
    <col min="770" max="770" width="22.44140625" style="43" customWidth="1"/>
    <col min="771" max="774" width="20.33203125" style="43" customWidth="1"/>
    <col min="775" max="775" width="8.44140625" style="43" customWidth="1"/>
    <col min="776" max="777" width="20.33203125" style="43" customWidth="1"/>
    <col min="778" max="778" width="27.88671875" style="43" customWidth="1"/>
    <col min="779" max="779" width="33" style="43" customWidth="1"/>
    <col min="780" max="973" width="46" style="43"/>
    <col min="974" max="974" width="2.109375" style="43" customWidth="1"/>
    <col min="975" max="1025" width="46" style="43"/>
    <col min="1026" max="1026" width="22.44140625" style="43" customWidth="1"/>
    <col min="1027" max="1030" width="20.33203125" style="43" customWidth="1"/>
    <col min="1031" max="1031" width="8.44140625" style="43" customWidth="1"/>
    <col min="1032" max="1033" width="20.33203125" style="43" customWidth="1"/>
    <col min="1034" max="1034" width="27.88671875" style="43" customWidth="1"/>
    <col min="1035" max="1035" width="33" style="43" customWidth="1"/>
    <col min="1036" max="1229" width="46" style="43"/>
    <col min="1230" max="1230" width="2.109375" style="43" customWidth="1"/>
    <col min="1231" max="1281" width="46" style="43"/>
    <col min="1282" max="1282" width="22.44140625" style="43" customWidth="1"/>
    <col min="1283" max="1286" width="20.33203125" style="43" customWidth="1"/>
    <col min="1287" max="1287" width="8.44140625" style="43" customWidth="1"/>
    <col min="1288" max="1289" width="20.33203125" style="43" customWidth="1"/>
    <col min="1290" max="1290" width="27.88671875" style="43" customWidth="1"/>
    <col min="1291" max="1291" width="33" style="43" customWidth="1"/>
    <col min="1292" max="1485" width="46" style="43"/>
    <col min="1486" max="1486" width="2.109375" style="43" customWidth="1"/>
    <col min="1487" max="1537" width="46" style="43"/>
    <col min="1538" max="1538" width="22.44140625" style="43" customWidth="1"/>
    <col min="1539" max="1542" width="20.33203125" style="43" customWidth="1"/>
    <col min="1543" max="1543" width="8.44140625" style="43" customWidth="1"/>
    <col min="1544" max="1545" width="20.33203125" style="43" customWidth="1"/>
    <col min="1546" max="1546" width="27.88671875" style="43" customWidth="1"/>
    <col min="1547" max="1547" width="33" style="43" customWidth="1"/>
    <col min="1548" max="1741" width="46" style="43"/>
    <col min="1742" max="1742" width="2.109375" style="43" customWidth="1"/>
    <col min="1743" max="1793" width="46" style="43"/>
    <col min="1794" max="1794" width="22.44140625" style="43" customWidth="1"/>
    <col min="1795" max="1798" width="20.33203125" style="43" customWidth="1"/>
    <col min="1799" max="1799" width="8.44140625" style="43" customWidth="1"/>
    <col min="1800" max="1801" width="20.33203125" style="43" customWidth="1"/>
    <col min="1802" max="1802" width="27.88671875" style="43" customWidth="1"/>
    <col min="1803" max="1803" width="33" style="43" customWidth="1"/>
    <col min="1804" max="1997" width="46" style="43"/>
    <col min="1998" max="1998" width="2.109375" style="43" customWidth="1"/>
    <col min="1999" max="2049" width="46" style="43"/>
    <col min="2050" max="2050" width="22.44140625" style="43" customWidth="1"/>
    <col min="2051" max="2054" width="20.33203125" style="43" customWidth="1"/>
    <col min="2055" max="2055" width="8.44140625" style="43" customWidth="1"/>
    <col min="2056" max="2057" width="20.33203125" style="43" customWidth="1"/>
    <col min="2058" max="2058" width="27.88671875" style="43" customWidth="1"/>
    <col min="2059" max="2059" width="33" style="43" customWidth="1"/>
    <col min="2060" max="2253" width="46" style="43"/>
    <col min="2254" max="2254" width="2.109375" style="43" customWidth="1"/>
    <col min="2255" max="2305" width="46" style="43"/>
    <col min="2306" max="2306" width="22.44140625" style="43" customWidth="1"/>
    <col min="2307" max="2310" width="20.33203125" style="43" customWidth="1"/>
    <col min="2311" max="2311" width="8.44140625" style="43" customWidth="1"/>
    <col min="2312" max="2313" width="20.33203125" style="43" customWidth="1"/>
    <col min="2314" max="2314" width="27.88671875" style="43" customWidth="1"/>
    <col min="2315" max="2315" width="33" style="43" customWidth="1"/>
    <col min="2316" max="2509" width="46" style="43"/>
    <col min="2510" max="2510" width="2.109375" style="43" customWidth="1"/>
    <col min="2511" max="2561" width="46" style="43"/>
    <col min="2562" max="2562" width="22.44140625" style="43" customWidth="1"/>
    <col min="2563" max="2566" width="20.33203125" style="43" customWidth="1"/>
    <col min="2567" max="2567" width="8.44140625" style="43" customWidth="1"/>
    <col min="2568" max="2569" width="20.33203125" style="43" customWidth="1"/>
    <col min="2570" max="2570" width="27.88671875" style="43" customWidth="1"/>
    <col min="2571" max="2571" width="33" style="43" customWidth="1"/>
    <col min="2572" max="2765" width="46" style="43"/>
    <col min="2766" max="2766" width="2.109375" style="43" customWidth="1"/>
    <col min="2767" max="2817" width="46" style="43"/>
    <col min="2818" max="2818" width="22.44140625" style="43" customWidth="1"/>
    <col min="2819" max="2822" width="20.33203125" style="43" customWidth="1"/>
    <col min="2823" max="2823" width="8.44140625" style="43" customWidth="1"/>
    <col min="2824" max="2825" width="20.33203125" style="43" customWidth="1"/>
    <col min="2826" max="2826" width="27.88671875" style="43" customWidth="1"/>
    <col min="2827" max="2827" width="33" style="43" customWidth="1"/>
    <col min="2828" max="3021" width="46" style="43"/>
    <col min="3022" max="3022" width="2.109375" style="43" customWidth="1"/>
    <col min="3023" max="3073" width="46" style="43"/>
    <col min="3074" max="3074" width="22.44140625" style="43" customWidth="1"/>
    <col min="3075" max="3078" width="20.33203125" style="43" customWidth="1"/>
    <col min="3079" max="3079" width="8.44140625" style="43" customWidth="1"/>
    <col min="3080" max="3081" width="20.33203125" style="43" customWidth="1"/>
    <col min="3082" max="3082" width="27.88671875" style="43" customWidth="1"/>
    <col min="3083" max="3083" width="33" style="43" customWidth="1"/>
    <col min="3084" max="3277" width="46" style="43"/>
    <col min="3278" max="3278" width="2.109375" style="43" customWidth="1"/>
    <col min="3279" max="3329" width="46" style="43"/>
    <col min="3330" max="3330" width="22.44140625" style="43" customWidth="1"/>
    <col min="3331" max="3334" width="20.33203125" style="43" customWidth="1"/>
    <col min="3335" max="3335" width="8.44140625" style="43" customWidth="1"/>
    <col min="3336" max="3337" width="20.33203125" style="43" customWidth="1"/>
    <col min="3338" max="3338" width="27.88671875" style="43" customWidth="1"/>
    <col min="3339" max="3339" width="33" style="43" customWidth="1"/>
    <col min="3340" max="3533" width="46" style="43"/>
    <col min="3534" max="3534" width="2.109375" style="43" customWidth="1"/>
    <col min="3535" max="3585" width="46" style="43"/>
    <col min="3586" max="3586" width="22.44140625" style="43" customWidth="1"/>
    <col min="3587" max="3590" width="20.33203125" style="43" customWidth="1"/>
    <col min="3591" max="3591" width="8.44140625" style="43" customWidth="1"/>
    <col min="3592" max="3593" width="20.33203125" style="43" customWidth="1"/>
    <col min="3594" max="3594" width="27.88671875" style="43" customWidth="1"/>
    <col min="3595" max="3595" width="33" style="43" customWidth="1"/>
    <col min="3596" max="3789" width="46" style="43"/>
    <col min="3790" max="3790" width="2.109375" style="43" customWidth="1"/>
    <col min="3791" max="3841" width="46" style="43"/>
    <col min="3842" max="3842" width="22.44140625" style="43" customWidth="1"/>
    <col min="3843" max="3846" width="20.33203125" style="43" customWidth="1"/>
    <col min="3847" max="3847" width="8.44140625" style="43" customWidth="1"/>
    <col min="3848" max="3849" width="20.33203125" style="43" customWidth="1"/>
    <col min="3850" max="3850" width="27.88671875" style="43" customWidth="1"/>
    <col min="3851" max="3851" width="33" style="43" customWidth="1"/>
    <col min="3852" max="4045" width="46" style="43"/>
    <col min="4046" max="4046" width="2.109375" style="43" customWidth="1"/>
    <col min="4047" max="4097" width="46" style="43"/>
    <col min="4098" max="4098" width="22.44140625" style="43" customWidth="1"/>
    <col min="4099" max="4102" width="20.33203125" style="43" customWidth="1"/>
    <col min="4103" max="4103" width="8.44140625" style="43" customWidth="1"/>
    <col min="4104" max="4105" width="20.33203125" style="43" customWidth="1"/>
    <col min="4106" max="4106" width="27.88671875" style="43" customWidth="1"/>
    <col min="4107" max="4107" width="33" style="43" customWidth="1"/>
    <col min="4108" max="4301" width="46" style="43"/>
    <col min="4302" max="4302" width="2.109375" style="43" customWidth="1"/>
    <col min="4303" max="4353" width="46" style="43"/>
    <col min="4354" max="4354" width="22.44140625" style="43" customWidth="1"/>
    <col min="4355" max="4358" width="20.33203125" style="43" customWidth="1"/>
    <col min="4359" max="4359" width="8.44140625" style="43" customWidth="1"/>
    <col min="4360" max="4361" width="20.33203125" style="43" customWidth="1"/>
    <col min="4362" max="4362" width="27.88671875" style="43" customWidth="1"/>
    <col min="4363" max="4363" width="33" style="43" customWidth="1"/>
    <col min="4364" max="4557" width="46" style="43"/>
    <col min="4558" max="4558" width="2.109375" style="43" customWidth="1"/>
    <col min="4559" max="4609" width="46" style="43"/>
    <col min="4610" max="4610" width="22.44140625" style="43" customWidth="1"/>
    <col min="4611" max="4614" width="20.33203125" style="43" customWidth="1"/>
    <col min="4615" max="4615" width="8.44140625" style="43" customWidth="1"/>
    <col min="4616" max="4617" width="20.33203125" style="43" customWidth="1"/>
    <col min="4618" max="4618" width="27.88671875" style="43" customWidth="1"/>
    <col min="4619" max="4619" width="33" style="43" customWidth="1"/>
    <col min="4620" max="4813" width="46" style="43"/>
    <col min="4814" max="4814" width="2.109375" style="43" customWidth="1"/>
    <col min="4815" max="4865" width="46" style="43"/>
    <col min="4866" max="4866" width="22.44140625" style="43" customWidth="1"/>
    <col min="4867" max="4870" width="20.33203125" style="43" customWidth="1"/>
    <col min="4871" max="4871" width="8.44140625" style="43" customWidth="1"/>
    <col min="4872" max="4873" width="20.33203125" style="43" customWidth="1"/>
    <col min="4874" max="4874" width="27.88671875" style="43" customWidth="1"/>
    <col min="4875" max="4875" width="33" style="43" customWidth="1"/>
    <col min="4876" max="5069" width="46" style="43"/>
    <col min="5070" max="5070" width="2.109375" style="43" customWidth="1"/>
    <col min="5071" max="5121" width="46" style="43"/>
    <col min="5122" max="5122" width="22.44140625" style="43" customWidth="1"/>
    <col min="5123" max="5126" width="20.33203125" style="43" customWidth="1"/>
    <col min="5127" max="5127" width="8.44140625" style="43" customWidth="1"/>
    <col min="5128" max="5129" width="20.33203125" style="43" customWidth="1"/>
    <col min="5130" max="5130" width="27.88671875" style="43" customWidth="1"/>
    <col min="5131" max="5131" width="33" style="43" customWidth="1"/>
    <col min="5132" max="5325" width="46" style="43"/>
    <col min="5326" max="5326" width="2.109375" style="43" customWidth="1"/>
    <col min="5327" max="5377" width="46" style="43"/>
    <col min="5378" max="5378" width="22.44140625" style="43" customWidth="1"/>
    <col min="5379" max="5382" width="20.33203125" style="43" customWidth="1"/>
    <col min="5383" max="5383" width="8.44140625" style="43" customWidth="1"/>
    <col min="5384" max="5385" width="20.33203125" style="43" customWidth="1"/>
    <col min="5386" max="5386" width="27.88671875" style="43" customWidth="1"/>
    <col min="5387" max="5387" width="33" style="43" customWidth="1"/>
    <col min="5388" max="5581" width="46" style="43"/>
    <col min="5582" max="5582" width="2.109375" style="43" customWidth="1"/>
    <col min="5583" max="5633" width="46" style="43"/>
    <col min="5634" max="5634" width="22.44140625" style="43" customWidth="1"/>
    <col min="5635" max="5638" width="20.33203125" style="43" customWidth="1"/>
    <col min="5639" max="5639" width="8.44140625" style="43" customWidth="1"/>
    <col min="5640" max="5641" width="20.33203125" style="43" customWidth="1"/>
    <col min="5642" max="5642" width="27.88671875" style="43" customWidth="1"/>
    <col min="5643" max="5643" width="33" style="43" customWidth="1"/>
    <col min="5644" max="5837" width="46" style="43"/>
    <col min="5838" max="5838" width="2.109375" style="43" customWidth="1"/>
    <col min="5839" max="5889" width="46" style="43"/>
    <col min="5890" max="5890" width="22.44140625" style="43" customWidth="1"/>
    <col min="5891" max="5894" width="20.33203125" style="43" customWidth="1"/>
    <col min="5895" max="5895" width="8.44140625" style="43" customWidth="1"/>
    <col min="5896" max="5897" width="20.33203125" style="43" customWidth="1"/>
    <col min="5898" max="5898" width="27.88671875" style="43" customWidth="1"/>
    <col min="5899" max="5899" width="33" style="43" customWidth="1"/>
    <col min="5900" max="6093" width="46" style="43"/>
    <col min="6094" max="6094" width="2.109375" style="43" customWidth="1"/>
    <col min="6095" max="6145" width="46" style="43"/>
    <col min="6146" max="6146" width="22.44140625" style="43" customWidth="1"/>
    <col min="6147" max="6150" width="20.33203125" style="43" customWidth="1"/>
    <col min="6151" max="6151" width="8.44140625" style="43" customWidth="1"/>
    <col min="6152" max="6153" width="20.33203125" style="43" customWidth="1"/>
    <col min="6154" max="6154" width="27.88671875" style="43" customWidth="1"/>
    <col min="6155" max="6155" width="33" style="43" customWidth="1"/>
    <col min="6156" max="6349" width="46" style="43"/>
    <col min="6350" max="6350" width="2.109375" style="43" customWidth="1"/>
    <col min="6351" max="6401" width="46" style="43"/>
    <col min="6402" max="6402" width="22.44140625" style="43" customWidth="1"/>
    <col min="6403" max="6406" width="20.33203125" style="43" customWidth="1"/>
    <col min="6407" max="6407" width="8.44140625" style="43" customWidth="1"/>
    <col min="6408" max="6409" width="20.33203125" style="43" customWidth="1"/>
    <col min="6410" max="6410" width="27.88671875" style="43" customWidth="1"/>
    <col min="6411" max="6411" width="33" style="43" customWidth="1"/>
    <col min="6412" max="6605" width="46" style="43"/>
    <col min="6606" max="6606" width="2.109375" style="43" customWidth="1"/>
    <col min="6607" max="6657" width="46" style="43"/>
    <col min="6658" max="6658" width="22.44140625" style="43" customWidth="1"/>
    <col min="6659" max="6662" width="20.33203125" style="43" customWidth="1"/>
    <col min="6663" max="6663" width="8.44140625" style="43" customWidth="1"/>
    <col min="6664" max="6665" width="20.33203125" style="43" customWidth="1"/>
    <col min="6666" max="6666" width="27.88671875" style="43" customWidth="1"/>
    <col min="6667" max="6667" width="33" style="43" customWidth="1"/>
    <col min="6668" max="6861" width="46" style="43"/>
    <col min="6862" max="6862" width="2.109375" style="43" customWidth="1"/>
    <col min="6863" max="6913" width="46" style="43"/>
    <col min="6914" max="6914" width="22.44140625" style="43" customWidth="1"/>
    <col min="6915" max="6918" width="20.33203125" style="43" customWidth="1"/>
    <col min="6919" max="6919" width="8.44140625" style="43" customWidth="1"/>
    <col min="6920" max="6921" width="20.33203125" style="43" customWidth="1"/>
    <col min="6922" max="6922" width="27.88671875" style="43" customWidth="1"/>
    <col min="6923" max="6923" width="33" style="43" customWidth="1"/>
    <col min="6924" max="7117" width="46" style="43"/>
    <col min="7118" max="7118" width="2.109375" style="43" customWidth="1"/>
    <col min="7119" max="7169" width="46" style="43"/>
    <col min="7170" max="7170" width="22.44140625" style="43" customWidth="1"/>
    <col min="7171" max="7174" width="20.33203125" style="43" customWidth="1"/>
    <col min="7175" max="7175" width="8.44140625" style="43" customWidth="1"/>
    <col min="7176" max="7177" width="20.33203125" style="43" customWidth="1"/>
    <col min="7178" max="7178" width="27.88671875" style="43" customWidth="1"/>
    <col min="7179" max="7179" width="33" style="43" customWidth="1"/>
    <col min="7180" max="7373" width="46" style="43"/>
    <col min="7374" max="7374" width="2.109375" style="43" customWidth="1"/>
    <col min="7375" max="7425" width="46" style="43"/>
    <col min="7426" max="7426" width="22.44140625" style="43" customWidth="1"/>
    <col min="7427" max="7430" width="20.33203125" style="43" customWidth="1"/>
    <col min="7431" max="7431" width="8.44140625" style="43" customWidth="1"/>
    <col min="7432" max="7433" width="20.33203125" style="43" customWidth="1"/>
    <col min="7434" max="7434" width="27.88671875" style="43" customWidth="1"/>
    <col min="7435" max="7435" width="33" style="43" customWidth="1"/>
    <col min="7436" max="7629" width="46" style="43"/>
    <col min="7630" max="7630" width="2.109375" style="43" customWidth="1"/>
    <col min="7631" max="7681" width="46" style="43"/>
    <col min="7682" max="7682" width="22.44140625" style="43" customWidth="1"/>
    <col min="7683" max="7686" width="20.33203125" style="43" customWidth="1"/>
    <col min="7687" max="7687" width="8.44140625" style="43" customWidth="1"/>
    <col min="7688" max="7689" width="20.33203125" style="43" customWidth="1"/>
    <col min="7690" max="7690" width="27.88671875" style="43" customWidth="1"/>
    <col min="7691" max="7691" width="33" style="43" customWidth="1"/>
    <col min="7692" max="7885" width="46" style="43"/>
    <col min="7886" max="7886" width="2.109375" style="43" customWidth="1"/>
    <col min="7887" max="7937" width="46" style="43"/>
    <col min="7938" max="7938" width="22.44140625" style="43" customWidth="1"/>
    <col min="7939" max="7942" width="20.33203125" style="43" customWidth="1"/>
    <col min="7943" max="7943" width="8.44140625" style="43" customWidth="1"/>
    <col min="7944" max="7945" width="20.33203125" style="43" customWidth="1"/>
    <col min="7946" max="7946" width="27.88671875" style="43" customWidth="1"/>
    <col min="7947" max="7947" width="33" style="43" customWidth="1"/>
    <col min="7948" max="8141" width="46" style="43"/>
    <col min="8142" max="8142" width="2.109375" style="43" customWidth="1"/>
    <col min="8143" max="8193" width="46" style="43"/>
    <col min="8194" max="8194" width="22.44140625" style="43" customWidth="1"/>
    <col min="8195" max="8198" width="20.33203125" style="43" customWidth="1"/>
    <col min="8199" max="8199" width="8.44140625" style="43" customWidth="1"/>
    <col min="8200" max="8201" width="20.33203125" style="43" customWidth="1"/>
    <col min="8202" max="8202" width="27.88671875" style="43" customWidth="1"/>
    <col min="8203" max="8203" width="33" style="43" customWidth="1"/>
    <col min="8204" max="8397" width="46" style="43"/>
    <col min="8398" max="8398" width="2.109375" style="43" customWidth="1"/>
    <col min="8399" max="8449" width="46" style="43"/>
    <col min="8450" max="8450" width="22.44140625" style="43" customWidth="1"/>
    <col min="8451" max="8454" width="20.33203125" style="43" customWidth="1"/>
    <col min="8455" max="8455" width="8.44140625" style="43" customWidth="1"/>
    <col min="8456" max="8457" width="20.33203125" style="43" customWidth="1"/>
    <col min="8458" max="8458" width="27.88671875" style="43" customWidth="1"/>
    <col min="8459" max="8459" width="33" style="43" customWidth="1"/>
    <col min="8460" max="8653" width="46" style="43"/>
    <col min="8654" max="8654" width="2.109375" style="43" customWidth="1"/>
    <col min="8655" max="8705" width="46" style="43"/>
    <col min="8706" max="8706" width="22.44140625" style="43" customWidth="1"/>
    <col min="8707" max="8710" width="20.33203125" style="43" customWidth="1"/>
    <col min="8711" max="8711" width="8.44140625" style="43" customWidth="1"/>
    <col min="8712" max="8713" width="20.33203125" style="43" customWidth="1"/>
    <col min="8714" max="8714" width="27.88671875" style="43" customWidth="1"/>
    <col min="8715" max="8715" width="33" style="43" customWidth="1"/>
    <col min="8716" max="8909" width="46" style="43"/>
    <col min="8910" max="8910" width="2.109375" style="43" customWidth="1"/>
    <col min="8911" max="8961" width="46" style="43"/>
    <col min="8962" max="8962" width="22.44140625" style="43" customWidth="1"/>
    <col min="8963" max="8966" width="20.33203125" style="43" customWidth="1"/>
    <col min="8967" max="8967" width="8.44140625" style="43" customWidth="1"/>
    <col min="8968" max="8969" width="20.33203125" style="43" customWidth="1"/>
    <col min="8970" max="8970" width="27.88671875" style="43" customWidth="1"/>
    <col min="8971" max="8971" width="33" style="43" customWidth="1"/>
    <col min="8972" max="9165" width="46" style="43"/>
    <col min="9166" max="9166" width="2.109375" style="43" customWidth="1"/>
    <col min="9167" max="9217" width="46" style="43"/>
    <col min="9218" max="9218" width="22.44140625" style="43" customWidth="1"/>
    <col min="9219" max="9222" width="20.33203125" style="43" customWidth="1"/>
    <col min="9223" max="9223" width="8.44140625" style="43" customWidth="1"/>
    <col min="9224" max="9225" width="20.33203125" style="43" customWidth="1"/>
    <col min="9226" max="9226" width="27.88671875" style="43" customWidth="1"/>
    <col min="9227" max="9227" width="33" style="43" customWidth="1"/>
    <col min="9228" max="9421" width="46" style="43"/>
    <col min="9422" max="9422" width="2.109375" style="43" customWidth="1"/>
    <col min="9423" max="9473" width="46" style="43"/>
    <col min="9474" max="9474" width="22.44140625" style="43" customWidth="1"/>
    <col min="9475" max="9478" width="20.33203125" style="43" customWidth="1"/>
    <col min="9479" max="9479" width="8.44140625" style="43" customWidth="1"/>
    <col min="9480" max="9481" width="20.33203125" style="43" customWidth="1"/>
    <col min="9482" max="9482" width="27.88671875" style="43" customWidth="1"/>
    <col min="9483" max="9483" width="33" style="43" customWidth="1"/>
    <col min="9484" max="9677" width="46" style="43"/>
    <col min="9678" max="9678" width="2.109375" style="43" customWidth="1"/>
    <col min="9679" max="9729" width="46" style="43"/>
    <col min="9730" max="9730" width="22.44140625" style="43" customWidth="1"/>
    <col min="9731" max="9734" width="20.33203125" style="43" customWidth="1"/>
    <col min="9735" max="9735" width="8.44140625" style="43" customWidth="1"/>
    <col min="9736" max="9737" width="20.33203125" style="43" customWidth="1"/>
    <col min="9738" max="9738" width="27.88671875" style="43" customWidth="1"/>
    <col min="9739" max="9739" width="33" style="43" customWidth="1"/>
    <col min="9740" max="9933" width="46" style="43"/>
    <col min="9934" max="9934" width="2.109375" style="43" customWidth="1"/>
    <col min="9935" max="9985" width="46" style="43"/>
    <col min="9986" max="9986" width="22.44140625" style="43" customWidth="1"/>
    <col min="9987" max="9990" width="20.33203125" style="43" customWidth="1"/>
    <col min="9991" max="9991" width="8.44140625" style="43" customWidth="1"/>
    <col min="9992" max="9993" width="20.33203125" style="43" customWidth="1"/>
    <col min="9994" max="9994" width="27.88671875" style="43" customWidth="1"/>
    <col min="9995" max="9995" width="33" style="43" customWidth="1"/>
    <col min="9996" max="10189" width="46" style="43"/>
    <col min="10190" max="10190" width="2.109375" style="43" customWidth="1"/>
    <col min="10191" max="10241" width="46" style="43"/>
    <col min="10242" max="10242" width="22.44140625" style="43" customWidth="1"/>
    <col min="10243" max="10246" width="20.33203125" style="43" customWidth="1"/>
    <col min="10247" max="10247" width="8.44140625" style="43" customWidth="1"/>
    <col min="10248" max="10249" width="20.33203125" style="43" customWidth="1"/>
    <col min="10250" max="10250" width="27.88671875" style="43" customWidth="1"/>
    <col min="10251" max="10251" width="33" style="43" customWidth="1"/>
    <col min="10252" max="10445" width="46" style="43"/>
    <col min="10446" max="10446" width="2.109375" style="43" customWidth="1"/>
    <col min="10447" max="10497" width="46" style="43"/>
    <col min="10498" max="10498" width="22.44140625" style="43" customWidth="1"/>
    <col min="10499" max="10502" width="20.33203125" style="43" customWidth="1"/>
    <col min="10503" max="10503" width="8.44140625" style="43" customWidth="1"/>
    <col min="10504" max="10505" width="20.33203125" style="43" customWidth="1"/>
    <col min="10506" max="10506" width="27.88671875" style="43" customWidth="1"/>
    <col min="10507" max="10507" width="33" style="43" customWidth="1"/>
    <col min="10508" max="10701" width="46" style="43"/>
    <col min="10702" max="10702" width="2.109375" style="43" customWidth="1"/>
    <col min="10703" max="10753" width="46" style="43"/>
    <col min="10754" max="10754" width="22.44140625" style="43" customWidth="1"/>
    <col min="10755" max="10758" width="20.33203125" style="43" customWidth="1"/>
    <col min="10759" max="10759" width="8.44140625" style="43" customWidth="1"/>
    <col min="10760" max="10761" width="20.33203125" style="43" customWidth="1"/>
    <col min="10762" max="10762" width="27.88671875" style="43" customWidth="1"/>
    <col min="10763" max="10763" width="33" style="43" customWidth="1"/>
    <col min="10764" max="10957" width="46" style="43"/>
    <col min="10958" max="10958" width="2.109375" style="43" customWidth="1"/>
    <col min="10959" max="11009" width="46" style="43"/>
    <col min="11010" max="11010" width="22.44140625" style="43" customWidth="1"/>
    <col min="11011" max="11014" width="20.33203125" style="43" customWidth="1"/>
    <col min="11015" max="11015" width="8.44140625" style="43" customWidth="1"/>
    <col min="11016" max="11017" width="20.33203125" style="43" customWidth="1"/>
    <col min="11018" max="11018" width="27.88671875" style="43" customWidth="1"/>
    <col min="11019" max="11019" width="33" style="43" customWidth="1"/>
    <col min="11020" max="11213" width="46" style="43"/>
    <col min="11214" max="11214" width="2.109375" style="43" customWidth="1"/>
    <col min="11215" max="11265" width="46" style="43"/>
    <col min="11266" max="11266" width="22.44140625" style="43" customWidth="1"/>
    <col min="11267" max="11270" width="20.33203125" style="43" customWidth="1"/>
    <col min="11271" max="11271" width="8.44140625" style="43" customWidth="1"/>
    <col min="11272" max="11273" width="20.33203125" style="43" customWidth="1"/>
    <col min="11274" max="11274" width="27.88671875" style="43" customWidth="1"/>
    <col min="11275" max="11275" width="33" style="43" customWidth="1"/>
    <col min="11276" max="11469" width="46" style="43"/>
    <col min="11470" max="11470" width="2.109375" style="43" customWidth="1"/>
    <col min="11471" max="11521" width="46" style="43"/>
    <col min="11522" max="11522" width="22.44140625" style="43" customWidth="1"/>
    <col min="11523" max="11526" width="20.33203125" style="43" customWidth="1"/>
    <col min="11527" max="11527" width="8.44140625" style="43" customWidth="1"/>
    <col min="11528" max="11529" width="20.33203125" style="43" customWidth="1"/>
    <col min="11530" max="11530" width="27.88671875" style="43" customWidth="1"/>
    <col min="11531" max="11531" width="33" style="43" customWidth="1"/>
    <col min="11532" max="11725" width="46" style="43"/>
    <col min="11726" max="11726" width="2.109375" style="43" customWidth="1"/>
    <col min="11727" max="11777" width="46" style="43"/>
    <col min="11778" max="11778" width="22.44140625" style="43" customWidth="1"/>
    <col min="11779" max="11782" width="20.33203125" style="43" customWidth="1"/>
    <col min="11783" max="11783" width="8.44140625" style="43" customWidth="1"/>
    <col min="11784" max="11785" width="20.33203125" style="43" customWidth="1"/>
    <col min="11786" max="11786" width="27.88671875" style="43" customWidth="1"/>
    <col min="11787" max="11787" width="33" style="43" customWidth="1"/>
    <col min="11788" max="11981" width="46" style="43"/>
    <col min="11982" max="11982" width="2.109375" style="43" customWidth="1"/>
    <col min="11983" max="12033" width="46" style="43"/>
    <col min="12034" max="12034" width="22.44140625" style="43" customWidth="1"/>
    <col min="12035" max="12038" width="20.33203125" style="43" customWidth="1"/>
    <col min="12039" max="12039" width="8.44140625" style="43" customWidth="1"/>
    <col min="12040" max="12041" width="20.33203125" style="43" customWidth="1"/>
    <col min="12042" max="12042" width="27.88671875" style="43" customWidth="1"/>
    <col min="12043" max="12043" width="33" style="43" customWidth="1"/>
    <col min="12044" max="12237" width="46" style="43"/>
    <col min="12238" max="12238" width="2.109375" style="43" customWidth="1"/>
    <col min="12239" max="12289" width="46" style="43"/>
    <col min="12290" max="12290" width="22.44140625" style="43" customWidth="1"/>
    <col min="12291" max="12294" width="20.33203125" style="43" customWidth="1"/>
    <col min="12295" max="12295" width="8.44140625" style="43" customWidth="1"/>
    <col min="12296" max="12297" width="20.33203125" style="43" customWidth="1"/>
    <col min="12298" max="12298" width="27.88671875" style="43" customWidth="1"/>
    <col min="12299" max="12299" width="33" style="43" customWidth="1"/>
    <col min="12300" max="12493" width="46" style="43"/>
    <col min="12494" max="12494" width="2.109375" style="43" customWidth="1"/>
    <col min="12495" max="12545" width="46" style="43"/>
    <col min="12546" max="12546" width="22.44140625" style="43" customWidth="1"/>
    <col min="12547" max="12550" width="20.33203125" style="43" customWidth="1"/>
    <col min="12551" max="12551" width="8.44140625" style="43" customWidth="1"/>
    <col min="12552" max="12553" width="20.33203125" style="43" customWidth="1"/>
    <col min="12554" max="12554" width="27.88671875" style="43" customWidth="1"/>
    <col min="12555" max="12555" width="33" style="43" customWidth="1"/>
    <col min="12556" max="12749" width="46" style="43"/>
    <col min="12750" max="12750" width="2.109375" style="43" customWidth="1"/>
    <col min="12751" max="12801" width="46" style="43"/>
    <col min="12802" max="12802" width="22.44140625" style="43" customWidth="1"/>
    <col min="12803" max="12806" width="20.33203125" style="43" customWidth="1"/>
    <col min="12807" max="12807" width="8.44140625" style="43" customWidth="1"/>
    <col min="12808" max="12809" width="20.33203125" style="43" customWidth="1"/>
    <col min="12810" max="12810" width="27.88671875" style="43" customWidth="1"/>
    <col min="12811" max="12811" width="33" style="43" customWidth="1"/>
    <col min="12812" max="13005" width="46" style="43"/>
    <col min="13006" max="13006" width="2.109375" style="43" customWidth="1"/>
    <col min="13007" max="13057" width="46" style="43"/>
    <col min="13058" max="13058" width="22.44140625" style="43" customWidth="1"/>
    <col min="13059" max="13062" width="20.33203125" style="43" customWidth="1"/>
    <col min="13063" max="13063" width="8.44140625" style="43" customWidth="1"/>
    <col min="13064" max="13065" width="20.33203125" style="43" customWidth="1"/>
    <col min="13066" max="13066" width="27.88671875" style="43" customWidth="1"/>
    <col min="13067" max="13067" width="33" style="43" customWidth="1"/>
    <col min="13068" max="13261" width="46" style="43"/>
    <col min="13262" max="13262" width="2.109375" style="43" customWidth="1"/>
    <col min="13263" max="13313" width="46" style="43"/>
    <col min="13314" max="13314" width="22.44140625" style="43" customWidth="1"/>
    <col min="13315" max="13318" width="20.33203125" style="43" customWidth="1"/>
    <col min="13319" max="13319" width="8.44140625" style="43" customWidth="1"/>
    <col min="13320" max="13321" width="20.33203125" style="43" customWidth="1"/>
    <col min="13322" max="13322" width="27.88671875" style="43" customWidth="1"/>
    <col min="13323" max="13323" width="33" style="43" customWidth="1"/>
    <col min="13324" max="13517" width="46" style="43"/>
    <col min="13518" max="13518" width="2.109375" style="43" customWidth="1"/>
    <col min="13519" max="13569" width="46" style="43"/>
    <col min="13570" max="13570" width="22.44140625" style="43" customWidth="1"/>
    <col min="13571" max="13574" width="20.33203125" style="43" customWidth="1"/>
    <col min="13575" max="13575" width="8.44140625" style="43" customWidth="1"/>
    <col min="13576" max="13577" width="20.33203125" style="43" customWidth="1"/>
    <col min="13578" max="13578" width="27.88671875" style="43" customWidth="1"/>
    <col min="13579" max="13579" width="33" style="43" customWidth="1"/>
    <col min="13580" max="13773" width="46" style="43"/>
    <col min="13774" max="13774" width="2.109375" style="43" customWidth="1"/>
    <col min="13775" max="13825" width="46" style="43"/>
    <col min="13826" max="13826" width="22.44140625" style="43" customWidth="1"/>
    <col min="13827" max="13830" width="20.33203125" style="43" customWidth="1"/>
    <col min="13831" max="13831" width="8.44140625" style="43" customWidth="1"/>
    <col min="13832" max="13833" width="20.33203125" style="43" customWidth="1"/>
    <col min="13834" max="13834" width="27.88671875" style="43" customWidth="1"/>
    <col min="13835" max="13835" width="33" style="43" customWidth="1"/>
    <col min="13836" max="14029" width="46" style="43"/>
    <col min="14030" max="14030" width="2.109375" style="43" customWidth="1"/>
    <col min="14031" max="14081" width="46" style="43"/>
    <col min="14082" max="14082" width="22.44140625" style="43" customWidth="1"/>
    <col min="14083" max="14086" width="20.33203125" style="43" customWidth="1"/>
    <col min="14087" max="14087" width="8.44140625" style="43" customWidth="1"/>
    <col min="14088" max="14089" width="20.33203125" style="43" customWidth="1"/>
    <col min="14090" max="14090" width="27.88671875" style="43" customWidth="1"/>
    <col min="14091" max="14091" width="33" style="43" customWidth="1"/>
    <col min="14092" max="14285" width="46" style="43"/>
    <col min="14286" max="14286" width="2.109375" style="43" customWidth="1"/>
    <col min="14287" max="14337" width="46" style="43"/>
    <col min="14338" max="14338" width="22.44140625" style="43" customWidth="1"/>
    <col min="14339" max="14342" width="20.33203125" style="43" customWidth="1"/>
    <col min="14343" max="14343" width="8.44140625" style="43" customWidth="1"/>
    <col min="14344" max="14345" width="20.33203125" style="43" customWidth="1"/>
    <col min="14346" max="14346" width="27.88671875" style="43" customWidth="1"/>
    <col min="14347" max="14347" width="33" style="43" customWidth="1"/>
    <col min="14348" max="14541" width="46" style="43"/>
    <col min="14542" max="14542" width="2.109375" style="43" customWidth="1"/>
    <col min="14543" max="14593" width="46" style="43"/>
    <col min="14594" max="14594" width="22.44140625" style="43" customWidth="1"/>
    <col min="14595" max="14598" width="20.33203125" style="43" customWidth="1"/>
    <col min="14599" max="14599" width="8.44140625" style="43" customWidth="1"/>
    <col min="14600" max="14601" width="20.33203125" style="43" customWidth="1"/>
    <col min="14602" max="14602" width="27.88671875" style="43" customWidth="1"/>
    <col min="14603" max="14603" width="33" style="43" customWidth="1"/>
    <col min="14604" max="14797" width="46" style="43"/>
    <col min="14798" max="14798" width="2.109375" style="43" customWidth="1"/>
    <col min="14799" max="14849" width="46" style="43"/>
    <col min="14850" max="14850" width="22.44140625" style="43" customWidth="1"/>
    <col min="14851" max="14854" width="20.33203125" style="43" customWidth="1"/>
    <col min="14855" max="14855" width="8.44140625" style="43" customWidth="1"/>
    <col min="14856" max="14857" width="20.33203125" style="43" customWidth="1"/>
    <col min="14858" max="14858" width="27.88671875" style="43" customWidth="1"/>
    <col min="14859" max="14859" width="33" style="43" customWidth="1"/>
    <col min="14860" max="15053" width="46" style="43"/>
    <col min="15054" max="15054" width="2.109375" style="43" customWidth="1"/>
    <col min="15055" max="15105" width="46" style="43"/>
    <col min="15106" max="15106" width="22.44140625" style="43" customWidth="1"/>
    <col min="15107" max="15110" width="20.33203125" style="43" customWidth="1"/>
    <col min="15111" max="15111" width="8.44140625" style="43" customWidth="1"/>
    <col min="15112" max="15113" width="20.33203125" style="43" customWidth="1"/>
    <col min="15114" max="15114" width="27.88671875" style="43" customWidth="1"/>
    <col min="15115" max="15115" width="33" style="43" customWidth="1"/>
    <col min="15116" max="15309" width="46" style="43"/>
    <col min="15310" max="15310" width="2.109375" style="43" customWidth="1"/>
    <col min="15311" max="15361" width="46" style="43"/>
    <col min="15362" max="15362" width="22.44140625" style="43" customWidth="1"/>
    <col min="15363" max="15366" width="20.33203125" style="43" customWidth="1"/>
    <col min="15367" max="15367" width="8.44140625" style="43" customWidth="1"/>
    <col min="15368" max="15369" width="20.33203125" style="43" customWidth="1"/>
    <col min="15370" max="15370" width="27.88671875" style="43" customWidth="1"/>
    <col min="15371" max="15371" width="33" style="43" customWidth="1"/>
    <col min="15372" max="15565" width="46" style="43"/>
    <col min="15566" max="15566" width="2.109375" style="43" customWidth="1"/>
    <col min="15567" max="15617" width="46" style="43"/>
    <col min="15618" max="15618" width="22.44140625" style="43" customWidth="1"/>
    <col min="15619" max="15622" width="20.33203125" style="43" customWidth="1"/>
    <col min="15623" max="15623" width="8.44140625" style="43" customWidth="1"/>
    <col min="15624" max="15625" width="20.33203125" style="43" customWidth="1"/>
    <col min="15626" max="15626" width="27.88671875" style="43" customWidth="1"/>
    <col min="15627" max="15627" width="33" style="43" customWidth="1"/>
    <col min="15628" max="15821" width="46" style="43"/>
    <col min="15822" max="15822" width="2.109375" style="43" customWidth="1"/>
    <col min="15823" max="15873" width="46" style="43"/>
    <col min="15874" max="15874" width="22.44140625" style="43" customWidth="1"/>
    <col min="15875" max="15878" width="20.33203125" style="43" customWidth="1"/>
    <col min="15879" max="15879" width="8.44140625" style="43" customWidth="1"/>
    <col min="15880" max="15881" width="20.33203125" style="43" customWidth="1"/>
    <col min="15882" max="15882" width="27.88671875" style="43" customWidth="1"/>
    <col min="15883" max="15883" width="33" style="43" customWidth="1"/>
    <col min="15884" max="16077" width="46" style="43"/>
    <col min="16078" max="16078" width="2.109375" style="43" customWidth="1"/>
    <col min="16079" max="16129" width="46" style="43"/>
    <col min="16130" max="16130" width="22.44140625" style="43" customWidth="1"/>
    <col min="16131" max="16134" width="20.33203125" style="43" customWidth="1"/>
    <col min="16135" max="16135" width="8.44140625" style="43" customWidth="1"/>
    <col min="16136" max="16137" width="20.33203125" style="43" customWidth="1"/>
    <col min="16138" max="16138" width="27.88671875" style="43" customWidth="1"/>
    <col min="16139" max="16139" width="33" style="43" customWidth="1"/>
    <col min="16140" max="16333" width="46" style="43"/>
    <col min="16334" max="16334" width="2.109375" style="43" customWidth="1"/>
    <col min="16335" max="16384" width="46" style="43"/>
  </cols>
  <sheetData>
    <row r="1" spans="1:11" x14ac:dyDescent="0.25">
      <c r="A1" s="39" t="s">
        <v>23</v>
      </c>
      <c r="B1" s="40"/>
      <c r="C1" s="40"/>
      <c r="D1" s="40"/>
      <c r="E1" s="40"/>
      <c r="F1" s="40"/>
      <c r="G1" s="40"/>
      <c r="H1" s="41"/>
      <c r="I1" s="42"/>
    </row>
    <row r="2" spans="1:11" x14ac:dyDescent="0.25">
      <c r="A2" s="44" t="s">
        <v>24</v>
      </c>
      <c r="B2" s="40"/>
      <c r="C2" s="40"/>
      <c r="D2" s="40"/>
      <c r="E2" s="40"/>
      <c r="F2" s="40"/>
      <c r="G2" s="40"/>
      <c r="H2" s="41"/>
      <c r="I2" s="42"/>
    </row>
    <row r="3" spans="1:11" x14ac:dyDescent="0.25">
      <c r="A3" s="45"/>
      <c r="B3" s="97" t="s">
        <v>25</v>
      </c>
      <c r="C3" s="97"/>
      <c r="D3" s="97"/>
      <c r="E3" s="97"/>
      <c r="F3" s="97"/>
      <c r="G3" s="46"/>
      <c r="H3" s="47" t="s">
        <v>26</v>
      </c>
      <c r="I3" s="48"/>
    </row>
    <row r="4" spans="1:11" x14ac:dyDescent="0.25">
      <c r="A4" s="45"/>
      <c r="B4" s="49" t="s">
        <v>27</v>
      </c>
      <c r="C4" s="49" t="s">
        <v>28</v>
      </c>
      <c r="D4" s="49" t="s">
        <v>29</v>
      </c>
      <c r="E4" s="49" t="s">
        <v>30</v>
      </c>
      <c r="F4" s="49" t="s">
        <v>31</v>
      </c>
      <c r="G4" s="50"/>
      <c r="H4" s="51" t="s">
        <v>32</v>
      </c>
      <c r="I4" s="52" t="s">
        <v>33</v>
      </c>
    </row>
    <row r="5" spans="1:11" x14ac:dyDescent="0.25">
      <c r="A5" s="53"/>
      <c r="B5" s="54" t="s">
        <v>34</v>
      </c>
      <c r="C5" s="54" t="s">
        <v>35</v>
      </c>
      <c r="D5" s="54" t="s">
        <v>36</v>
      </c>
      <c r="E5" s="54" t="s">
        <v>37</v>
      </c>
      <c r="F5" s="54" t="s">
        <v>38</v>
      </c>
      <c r="G5" s="50"/>
      <c r="H5" s="55" t="s">
        <v>39</v>
      </c>
      <c r="I5" s="56" t="s">
        <v>33</v>
      </c>
    </row>
    <row r="6" spans="1:11" x14ac:dyDescent="0.25">
      <c r="A6" s="57">
        <v>1924</v>
      </c>
      <c r="B6" s="58">
        <v>27.2</v>
      </c>
      <c r="C6" s="58">
        <v>-7.1</v>
      </c>
      <c r="D6" s="58">
        <v>8.4</v>
      </c>
      <c r="E6" s="58">
        <v>14.63332206826631</v>
      </c>
      <c r="F6" s="58">
        <v>14.85148514851484</v>
      </c>
      <c r="G6" s="40"/>
      <c r="H6" s="59">
        <v>9.9482612248492899</v>
      </c>
      <c r="I6" s="60">
        <f t="shared" ref="I6:I69" si="0">I7/(1+H7/100)</f>
        <v>1.0655575610475851E-5</v>
      </c>
      <c r="K6" s="61"/>
    </row>
    <row r="7" spans="1:11" x14ac:dyDescent="0.25">
      <c r="A7" s="57">
        <v>1925</v>
      </c>
      <c r="B7" s="58">
        <v>5.6</v>
      </c>
      <c r="C7" s="58">
        <v>17.899999999999999</v>
      </c>
      <c r="D7" s="58">
        <v>19.7</v>
      </c>
      <c r="E7" s="58">
        <v>12.529481132075489</v>
      </c>
      <c r="F7" s="58">
        <v>12.752675386444707</v>
      </c>
      <c r="G7" s="40"/>
      <c r="H7" s="59">
        <v>12.416814101092058</v>
      </c>
      <c r="I7" s="60">
        <f t="shared" si="0"/>
        <v>1.1978658625429942E-5</v>
      </c>
      <c r="K7" s="61"/>
    </row>
    <row r="8" spans="1:11" x14ac:dyDescent="0.25">
      <c r="A8" s="57">
        <v>1926</v>
      </c>
      <c r="B8" s="58">
        <v>31.8</v>
      </c>
      <c r="C8" s="58">
        <v>14.8</v>
      </c>
      <c r="D8" s="58">
        <v>5.7</v>
      </c>
      <c r="E8" s="58">
        <v>18.208016767094577</v>
      </c>
      <c r="F8" s="58">
        <v>18.217769575533865</v>
      </c>
      <c r="G8" s="40"/>
      <c r="H8" s="59">
        <v>-8.5233564971829452</v>
      </c>
      <c r="I8" s="60">
        <f t="shared" si="0"/>
        <v>1.0957674847203994E-5</v>
      </c>
      <c r="K8" s="61"/>
    </row>
    <row r="9" spans="1:11" x14ac:dyDescent="0.25">
      <c r="A9" s="57">
        <v>1927</v>
      </c>
      <c r="B9" s="58">
        <v>-30.9</v>
      </c>
      <c r="C9" s="58">
        <v>19.399999999999999</v>
      </c>
      <c r="D9" s="58">
        <v>2.2000000000000002</v>
      </c>
      <c r="E9" s="58">
        <v>-12.743794326241144</v>
      </c>
      <c r="F9" s="58">
        <v>-12.801070472792148</v>
      </c>
      <c r="G9" s="40"/>
      <c r="H9" s="59">
        <v>2.1929321836982894</v>
      </c>
      <c r="I9" s="60">
        <f t="shared" si="0"/>
        <v>1.1197969225513344E-5</v>
      </c>
      <c r="K9" s="61"/>
    </row>
    <row r="10" spans="1:11" x14ac:dyDescent="0.25">
      <c r="A10" s="57">
        <v>1928</v>
      </c>
      <c r="B10" s="58">
        <v>19.2</v>
      </c>
      <c r="C10" s="58">
        <v>-0.6</v>
      </c>
      <c r="D10" s="58">
        <v>7.3</v>
      </c>
      <c r="E10" s="58">
        <v>10.795021590043177</v>
      </c>
      <c r="F10" s="58">
        <v>11.023017902813308</v>
      </c>
      <c r="G10" s="40"/>
      <c r="H10" s="59">
        <v>-0.12072115887362145</v>
      </c>
      <c r="I10" s="60">
        <f t="shared" si="0"/>
        <v>1.1184450907293993E-5</v>
      </c>
      <c r="K10" s="61"/>
    </row>
    <row r="11" spans="1:11" x14ac:dyDescent="0.25">
      <c r="A11" s="57">
        <v>1929</v>
      </c>
      <c r="B11" s="58">
        <v>42.6</v>
      </c>
      <c r="C11" s="58">
        <v>3.8</v>
      </c>
      <c r="D11" s="58">
        <v>6.6</v>
      </c>
      <c r="E11" s="58">
        <v>21.526822558459415</v>
      </c>
      <c r="F11" s="58">
        <v>21.584888274591108</v>
      </c>
      <c r="G11" s="40"/>
      <c r="H11" s="59">
        <v>4.4635388628928752</v>
      </c>
      <c r="I11" s="60">
        <f t="shared" si="0"/>
        <v>1.1683673220142236E-5</v>
      </c>
      <c r="K11" s="61"/>
    </row>
    <row r="12" spans="1:11" x14ac:dyDescent="0.25">
      <c r="A12" s="57">
        <v>1930</v>
      </c>
      <c r="B12" s="58">
        <v>-3.9</v>
      </c>
      <c r="C12" s="58">
        <v>12.7</v>
      </c>
      <c r="D12" s="58">
        <v>7.2</v>
      </c>
      <c r="E12" s="58">
        <v>2.4523674778343718</v>
      </c>
      <c r="F12" s="58">
        <v>2.19780219780219</v>
      </c>
      <c r="G12" s="40"/>
      <c r="H12" s="59">
        <v>-25.412258689973314</v>
      </c>
      <c r="I12" s="60">
        <f t="shared" si="0"/>
        <v>8.7145879569485544E-6</v>
      </c>
      <c r="K12" s="61"/>
    </row>
    <row r="13" spans="1:11" x14ac:dyDescent="0.25">
      <c r="A13" s="57">
        <v>1931</v>
      </c>
      <c r="B13" s="58">
        <v>14.3</v>
      </c>
      <c r="C13" s="58">
        <v>14.2</v>
      </c>
      <c r="D13" s="58">
        <v>1.4</v>
      </c>
      <c r="E13" s="58">
        <v>8.2121156324802058</v>
      </c>
      <c r="F13" s="58">
        <v>8.6999999999999993</v>
      </c>
      <c r="G13" s="40"/>
      <c r="H13" s="59">
        <v>-18.973302160025327</v>
      </c>
      <c r="I13" s="60">
        <f t="shared" si="0"/>
        <v>7.0611428518755269E-6</v>
      </c>
      <c r="K13" s="61"/>
    </row>
    <row r="14" spans="1:11" x14ac:dyDescent="0.25">
      <c r="A14" s="57">
        <v>1932</v>
      </c>
      <c r="B14" s="58">
        <v>-28.8</v>
      </c>
      <c r="C14" s="58">
        <v>17.8</v>
      </c>
      <c r="D14" s="58">
        <v>3.9</v>
      </c>
      <c r="E14" s="58">
        <v>-10.617662072485984</v>
      </c>
      <c r="F14" s="58">
        <v>-10.7</v>
      </c>
      <c r="G14" s="40"/>
      <c r="H14" s="59">
        <v>-5.7650620536344661</v>
      </c>
      <c r="I14" s="60">
        <f t="shared" si="0"/>
        <v>6.6540635847691284E-6</v>
      </c>
      <c r="K14" s="61"/>
    </row>
    <row r="15" spans="1:11" x14ac:dyDescent="0.25">
      <c r="A15" s="57">
        <v>1933</v>
      </c>
      <c r="B15" s="58">
        <v>22.1</v>
      </c>
      <c r="C15" s="58">
        <v>19</v>
      </c>
      <c r="D15" s="58">
        <v>9.6</v>
      </c>
      <c r="E15" s="58">
        <v>15.457833618884436</v>
      </c>
      <c r="F15" s="58">
        <v>15.835721107927412</v>
      </c>
      <c r="G15" s="40"/>
      <c r="H15" s="59">
        <v>-15.820792478644478</v>
      </c>
      <c r="I15" s="60">
        <f t="shared" si="0"/>
        <v>5.6013379936257533E-6</v>
      </c>
      <c r="K15" s="61"/>
    </row>
    <row r="16" spans="1:11" x14ac:dyDescent="0.25">
      <c r="A16" s="57">
        <v>1934</v>
      </c>
      <c r="B16" s="58">
        <v>2.7</v>
      </c>
      <c r="C16" s="58">
        <v>13.8</v>
      </c>
      <c r="D16" s="58">
        <v>6.6</v>
      </c>
      <c r="E16" s="58">
        <v>6.2984336356141739</v>
      </c>
      <c r="F16" s="58">
        <v>6.0356200527704544</v>
      </c>
      <c r="G16" s="40"/>
      <c r="H16" s="59">
        <v>0.41780792706364878</v>
      </c>
      <c r="I16" s="60">
        <f t="shared" si="0"/>
        <v>5.6247408277847494E-6</v>
      </c>
      <c r="K16" s="61"/>
    </row>
    <row r="17" spans="1:11" x14ac:dyDescent="0.25">
      <c r="A17" s="57">
        <v>1935</v>
      </c>
      <c r="B17" s="58">
        <v>-6.1</v>
      </c>
      <c r="C17" s="58">
        <v>-0.1</v>
      </c>
      <c r="D17" s="58">
        <v>-1.3</v>
      </c>
      <c r="E17" s="58">
        <v>-3.0246626337831657</v>
      </c>
      <c r="F17" s="58">
        <v>-3.0482115085536492</v>
      </c>
      <c r="G17" s="40"/>
      <c r="H17" s="59">
        <v>11.155347434022104</v>
      </c>
      <c r="I17" s="60">
        <f t="shared" si="0"/>
        <v>6.2522002093874298E-6</v>
      </c>
      <c r="K17" s="61"/>
    </row>
    <row r="18" spans="1:11" x14ac:dyDescent="0.25">
      <c r="A18" s="57">
        <v>1936</v>
      </c>
      <c r="B18" s="58">
        <v>54.1</v>
      </c>
      <c r="C18" s="58">
        <v>-3.4</v>
      </c>
      <c r="D18" s="58">
        <v>6</v>
      </c>
      <c r="E18" s="58">
        <v>23.06461932181702</v>
      </c>
      <c r="F18" s="58">
        <v>23.195380173243493</v>
      </c>
      <c r="G18" s="40"/>
      <c r="H18" s="59">
        <v>5.0047893573002682</v>
      </c>
      <c r="I18" s="60">
        <f t="shared" si="0"/>
        <v>6.5651096600639569E-6</v>
      </c>
      <c r="K18" s="61"/>
    </row>
    <row r="19" spans="1:11" x14ac:dyDescent="0.25">
      <c r="A19" s="57">
        <v>1937</v>
      </c>
      <c r="B19" s="58">
        <v>-3.5</v>
      </c>
      <c r="C19" s="58">
        <v>10.3</v>
      </c>
      <c r="D19" s="58">
        <v>5.0999999999999996</v>
      </c>
      <c r="E19" s="58">
        <v>1.5206654536002162</v>
      </c>
      <c r="F19" s="58">
        <v>1.5364583333333286</v>
      </c>
      <c r="G19" s="40"/>
      <c r="H19" s="59">
        <v>4.9993070990006885</v>
      </c>
      <c r="I19" s="60">
        <f t="shared" si="0"/>
        <v>6.8933196533567141E-6</v>
      </c>
      <c r="K19" s="61"/>
    </row>
    <row r="20" spans="1:11" x14ac:dyDescent="0.25">
      <c r="A20" s="57">
        <v>1938</v>
      </c>
      <c r="B20" s="58">
        <v>5.4</v>
      </c>
      <c r="C20" s="58">
        <v>15.7</v>
      </c>
      <c r="D20" s="58">
        <v>12.1</v>
      </c>
      <c r="E20" s="58">
        <v>9.4610165151709111</v>
      </c>
      <c r="F20" s="58">
        <v>9.4896127212105625</v>
      </c>
      <c r="G20" s="40"/>
      <c r="H20" s="59">
        <v>-4.2016219185163521</v>
      </c>
      <c r="I20" s="60">
        <f t="shared" si="0"/>
        <v>6.6036884238878828E-6</v>
      </c>
      <c r="K20" s="61"/>
    </row>
    <row r="21" spans="1:11" x14ac:dyDescent="0.25">
      <c r="A21" s="57">
        <v>1939</v>
      </c>
      <c r="B21" s="58">
        <v>3.8</v>
      </c>
      <c r="C21" s="58">
        <v>16.7</v>
      </c>
      <c r="D21" s="58">
        <v>6.9</v>
      </c>
      <c r="E21" s="58">
        <v>6.8888888888888999</v>
      </c>
      <c r="F21" s="58">
        <v>6.8517217146872866</v>
      </c>
      <c r="G21" s="40"/>
      <c r="H21" s="59">
        <v>1.8360502027519772</v>
      </c>
      <c r="I21" s="60">
        <f t="shared" si="0"/>
        <v>6.7249354585837847E-6</v>
      </c>
      <c r="K21" s="61"/>
    </row>
    <row r="22" spans="1:11" x14ac:dyDescent="0.25">
      <c r="A22" s="57">
        <v>1940</v>
      </c>
      <c r="B22" s="58">
        <v>-1.2</v>
      </c>
      <c r="C22" s="58">
        <v>-10.199999999999999</v>
      </c>
      <c r="D22" s="58">
        <v>-6.8</v>
      </c>
      <c r="E22" s="58">
        <v>-4.7817047817047893</v>
      </c>
      <c r="F22" s="58">
        <v>-4.8777814315466372</v>
      </c>
      <c r="G22" s="40"/>
      <c r="H22" s="59">
        <v>22.508528599872335</v>
      </c>
      <c r="I22" s="60">
        <f t="shared" si="0"/>
        <v>8.2386194796020721E-6</v>
      </c>
      <c r="K22" s="61"/>
    </row>
    <row r="23" spans="1:11" x14ac:dyDescent="0.25">
      <c r="A23" s="57">
        <v>1941</v>
      </c>
      <c r="B23" s="58">
        <v>-16.5</v>
      </c>
      <c r="C23" s="58">
        <v>-2.4</v>
      </c>
      <c r="D23" s="58">
        <v>-6.4</v>
      </c>
      <c r="E23" s="58">
        <v>-10.365433233739367</v>
      </c>
      <c r="F23" s="58">
        <v>-10.348006453099785</v>
      </c>
      <c r="G23" s="40"/>
      <c r="H23" s="59">
        <v>38.876476220874565</v>
      </c>
      <c r="I23" s="60">
        <f t="shared" si="0"/>
        <v>1.1441504422517911E-5</v>
      </c>
      <c r="K23" s="61"/>
    </row>
    <row r="24" spans="1:11" x14ac:dyDescent="0.25">
      <c r="A24" s="57">
        <v>1942</v>
      </c>
      <c r="B24" s="58">
        <v>19.399999999999999</v>
      </c>
      <c r="C24" s="58">
        <v>-2.5</v>
      </c>
      <c r="D24" s="58">
        <v>-5</v>
      </c>
      <c r="E24" s="58">
        <v>5.512820512820511</v>
      </c>
      <c r="F24" s="58">
        <v>5.6169665809768503</v>
      </c>
      <c r="G24" s="40"/>
      <c r="H24" s="59">
        <v>95.995139732685288</v>
      </c>
      <c r="I24" s="60">
        <f t="shared" si="0"/>
        <v>2.2424792580435348E-5</v>
      </c>
      <c r="K24" s="61"/>
    </row>
    <row r="25" spans="1:11" x14ac:dyDescent="0.25">
      <c r="A25" s="57">
        <v>1943</v>
      </c>
      <c r="B25" s="58">
        <v>-12.5</v>
      </c>
      <c r="C25" s="58">
        <v>-1.4</v>
      </c>
      <c r="D25" s="58">
        <v>-9.6</v>
      </c>
      <c r="E25" s="58">
        <v>-9.7934386391251564</v>
      </c>
      <c r="F25" s="58">
        <v>-9.7845929171230352</v>
      </c>
      <c r="G25" s="40"/>
      <c r="H25" s="59">
        <v>65.105695157740314</v>
      </c>
      <c r="I25" s="60">
        <f t="shared" si="0"/>
        <v>3.7024609677609155E-5</v>
      </c>
      <c r="K25" s="61"/>
    </row>
    <row r="26" spans="1:11" x14ac:dyDescent="0.25">
      <c r="A26" s="57">
        <v>1944</v>
      </c>
      <c r="B26" s="58">
        <v>-10.7</v>
      </c>
      <c r="C26" s="58">
        <v>-6.1</v>
      </c>
      <c r="D26" s="58">
        <v>2.2000000000000002</v>
      </c>
      <c r="E26" s="58">
        <v>-5.078125</v>
      </c>
      <c r="F26" s="58">
        <v>-5.0586806960744752</v>
      </c>
      <c r="G26" s="40"/>
      <c r="H26" s="59">
        <v>-23.701209627135555</v>
      </c>
      <c r="I26" s="60">
        <f t="shared" si="0"/>
        <v>2.8249329324290294E-5</v>
      </c>
      <c r="K26" s="61"/>
    </row>
    <row r="27" spans="1:11" x14ac:dyDescent="0.25">
      <c r="A27" s="57">
        <v>1945</v>
      </c>
      <c r="B27" s="58">
        <v>-23.4</v>
      </c>
      <c r="C27" s="58">
        <v>-16.600000000000001</v>
      </c>
      <c r="D27" s="58">
        <v>-6.3</v>
      </c>
      <c r="E27" s="58">
        <v>-15.283099191145169</v>
      </c>
      <c r="F27" s="58">
        <v>-15.316851378232457</v>
      </c>
      <c r="G27" s="40"/>
      <c r="H27" s="59">
        <v>-3.3911863561681628</v>
      </c>
      <c r="I27" s="60">
        <f t="shared" si="0"/>
        <v>2.7291341922535949E-5</v>
      </c>
      <c r="K27" s="61"/>
    </row>
    <row r="28" spans="1:11" x14ac:dyDescent="0.25">
      <c r="A28" s="57">
        <v>1946</v>
      </c>
      <c r="B28" s="58">
        <v>54.2</v>
      </c>
      <c r="C28" s="58">
        <v>26.1</v>
      </c>
      <c r="D28" s="58">
        <v>14.8</v>
      </c>
      <c r="E28" s="58">
        <v>32.07705192629814</v>
      </c>
      <c r="F28" s="58">
        <v>31.946308724832221</v>
      </c>
      <c r="G28" s="40"/>
      <c r="H28" s="59">
        <v>-4.9470148354292576</v>
      </c>
      <c r="I28" s="60">
        <f t="shared" si="0"/>
        <v>2.5941235188840372E-5</v>
      </c>
      <c r="K28" s="61"/>
    </row>
    <row r="29" spans="1:11" x14ac:dyDescent="0.25">
      <c r="A29" s="62">
        <v>1947</v>
      </c>
      <c r="B29" s="63">
        <v>-11.7</v>
      </c>
      <c r="C29" s="63">
        <v>5.8</v>
      </c>
      <c r="D29" s="63">
        <v>21.8</v>
      </c>
      <c r="E29" s="63">
        <v>4.1471147748890331</v>
      </c>
      <c r="F29" s="63">
        <v>4.1709053916581809</v>
      </c>
      <c r="G29" s="64"/>
      <c r="H29" s="65">
        <v>5.5974818842273493</v>
      </c>
      <c r="I29" s="66">
        <f t="shared" si="0"/>
        <v>2.7393291129080523E-5</v>
      </c>
      <c r="K29" s="61"/>
    </row>
    <row r="30" spans="1:11" x14ac:dyDescent="0.25">
      <c r="A30" s="57">
        <v>1948</v>
      </c>
      <c r="B30" s="58">
        <v>35.6</v>
      </c>
      <c r="C30" s="67">
        <v>7</v>
      </c>
      <c r="D30" s="58">
        <v>2.2999999999999998</v>
      </c>
      <c r="E30" s="58">
        <v>16.363636363636374</v>
      </c>
      <c r="F30" s="58">
        <v>15.9</v>
      </c>
      <c r="G30" s="40"/>
      <c r="H30" s="59">
        <v>8.58756165615371</v>
      </c>
      <c r="I30" s="60">
        <f t="shared" si="0"/>
        <v>2.9745706894439998E-5</v>
      </c>
      <c r="K30" s="61"/>
    </row>
    <row r="31" spans="1:11" x14ac:dyDescent="0.25">
      <c r="A31" s="57">
        <v>1949</v>
      </c>
      <c r="B31" s="58">
        <v>-13.5</v>
      </c>
      <c r="C31" s="58">
        <v>-2.7</v>
      </c>
      <c r="D31" s="58">
        <v>3.1</v>
      </c>
      <c r="E31" s="58">
        <v>-4.9847844235585654</v>
      </c>
      <c r="F31" s="58">
        <v>-5</v>
      </c>
      <c r="G31" s="40"/>
      <c r="H31" s="59">
        <v>0.36733362339613507</v>
      </c>
      <c r="I31" s="60">
        <f t="shared" si="0"/>
        <v>2.985497287738014E-5</v>
      </c>
      <c r="K31" s="61"/>
    </row>
    <row r="32" spans="1:11" x14ac:dyDescent="0.25">
      <c r="A32" s="57">
        <v>1950</v>
      </c>
      <c r="B32" s="58">
        <v>10.9</v>
      </c>
      <c r="C32" s="58">
        <v>9.3000000000000007</v>
      </c>
      <c r="D32" s="58">
        <v>8</v>
      </c>
      <c r="E32" s="58">
        <v>9.3985601723258299</v>
      </c>
      <c r="F32" s="58">
        <v>9.4</v>
      </c>
      <c r="G32" s="40"/>
      <c r="H32" s="59">
        <v>-2.1122925788754827</v>
      </c>
      <c r="I32" s="60">
        <f t="shared" si="0"/>
        <v>2.9224348500865949E-5</v>
      </c>
      <c r="K32" s="61"/>
    </row>
    <row r="33" spans="1:13" x14ac:dyDescent="0.25">
      <c r="A33" s="57">
        <v>1951</v>
      </c>
      <c r="B33" s="58">
        <v>19.8</v>
      </c>
      <c r="C33" s="58">
        <v>2.6</v>
      </c>
      <c r="D33" s="58">
        <v>9.6</v>
      </c>
      <c r="E33" s="58">
        <v>12.793408984921498</v>
      </c>
      <c r="F33" s="58">
        <v>12.830501299800799</v>
      </c>
      <c r="G33" s="40"/>
      <c r="H33" s="59">
        <v>6.4804536795927561</v>
      </c>
      <c r="I33" s="60">
        <f t="shared" si="0"/>
        <v>3.1118218868627326E-5</v>
      </c>
      <c r="K33" s="61"/>
    </row>
    <row r="34" spans="1:13" x14ac:dyDescent="0.25">
      <c r="A34" s="57">
        <v>1952</v>
      </c>
      <c r="B34" s="58">
        <v>9.5</v>
      </c>
      <c r="C34" s="58">
        <v>10.9</v>
      </c>
      <c r="D34" s="58">
        <v>14.5</v>
      </c>
      <c r="E34" s="58">
        <v>11.951029033443589</v>
      </c>
      <c r="F34" s="58">
        <v>11.9105380422774</v>
      </c>
      <c r="G34" s="40"/>
      <c r="H34" s="59">
        <v>2.7449218203208403</v>
      </c>
      <c r="I34" s="60">
        <f t="shared" si="0"/>
        <v>3.1972389648447478E-5</v>
      </c>
      <c r="K34" s="61"/>
    </row>
    <row r="35" spans="1:13" x14ac:dyDescent="0.25">
      <c r="A35" s="57">
        <v>1953</v>
      </c>
      <c r="B35" s="58">
        <v>8.6999999999999993</v>
      </c>
      <c r="C35" s="58">
        <v>19.2</v>
      </c>
      <c r="D35" s="58">
        <v>11.6</v>
      </c>
      <c r="E35" s="58">
        <v>11.225096944951687</v>
      </c>
      <c r="F35" s="58">
        <v>11.2490256287908</v>
      </c>
      <c r="G35" s="40"/>
      <c r="H35" s="59">
        <v>4.7595295574651431</v>
      </c>
      <c r="I35" s="60">
        <f t="shared" si="0"/>
        <v>3.3494124983993263E-5</v>
      </c>
      <c r="K35" s="61"/>
      <c r="M35" s="68"/>
    </row>
    <row r="36" spans="1:13" x14ac:dyDescent="0.25">
      <c r="A36" s="57">
        <v>1954</v>
      </c>
      <c r="B36" s="58">
        <v>-13.9</v>
      </c>
      <c r="C36" s="58">
        <v>9.1999999999999993</v>
      </c>
      <c r="D36" s="58">
        <v>3.6</v>
      </c>
      <c r="E36" s="58">
        <v>-2.8684744512082716</v>
      </c>
      <c r="F36" s="58">
        <v>-2.9768628502232302</v>
      </c>
      <c r="G36" s="40"/>
      <c r="H36" s="59">
        <v>5.0664978064809816</v>
      </c>
      <c r="I36" s="60">
        <f t="shared" si="0"/>
        <v>3.5191104091607277E-5</v>
      </c>
      <c r="K36" s="61"/>
      <c r="M36" s="68"/>
    </row>
    <row r="37" spans="1:13" x14ac:dyDescent="0.25">
      <c r="A37" s="57">
        <v>1955</v>
      </c>
      <c r="B37" s="58">
        <v>9.8000000000000007</v>
      </c>
      <c r="C37" s="58">
        <v>11.3</v>
      </c>
      <c r="D37" s="58">
        <v>5.5</v>
      </c>
      <c r="E37" s="58">
        <v>8.0847023074731794</v>
      </c>
      <c r="F37" s="58">
        <v>7.9292610751081796</v>
      </c>
      <c r="G37" s="40"/>
      <c r="H37" s="59">
        <v>11.257090887929138</v>
      </c>
      <c r="I37" s="60">
        <f t="shared" si="0"/>
        <v>3.9152598663665259E-5</v>
      </c>
      <c r="K37" s="61"/>
      <c r="M37" s="68"/>
    </row>
    <row r="38" spans="1:13" x14ac:dyDescent="0.25">
      <c r="A38" s="57">
        <v>1956</v>
      </c>
      <c r="B38" s="58">
        <v>5</v>
      </c>
      <c r="C38" s="58">
        <v>9.6</v>
      </c>
      <c r="D38" s="58">
        <v>-0.3</v>
      </c>
      <c r="E38" s="58">
        <v>3.252389654202986</v>
      </c>
      <c r="F38" s="58">
        <v>3.1538657100081902</v>
      </c>
      <c r="G38" s="40"/>
      <c r="H38" s="59">
        <v>11.752785164055311</v>
      </c>
      <c r="I38" s="60">
        <f t="shared" si="0"/>
        <v>4.3754119470750629E-5</v>
      </c>
      <c r="K38" s="61"/>
      <c r="M38" s="68"/>
    </row>
    <row r="39" spans="1:13" x14ac:dyDescent="0.25">
      <c r="A39" s="57">
        <v>1957</v>
      </c>
      <c r="B39" s="58">
        <v>6.5</v>
      </c>
      <c r="C39" s="58">
        <v>10.7</v>
      </c>
      <c r="D39" s="58">
        <v>7.9</v>
      </c>
      <c r="E39" s="58">
        <v>7.9199496281673731</v>
      </c>
      <c r="F39" s="58">
        <v>7.8162867118504904</v>
      </c>
      <c r="G39" s="40"/>
      <c r="H39" s="59">
        <v>23.228949235430491</v>
      </c>
      <c r="I39" s="60">
        <f t="shared" si="0"/>
        <v>5.3917741671020903E-5</v>
      </c>
      <c r="K39" s="61"/>
    </row>
    <row r="40" spans="1:13" x14ac:dyDescent="0.25">
      <c r="A40" s="57">
        <v>1958</v>
      </c>
      <c r="B40" s="58">
        <v>9.1999999999999993</v>
      </c>
      <c r="C40" s="58">
        <v>5.6</v>
      </c>
      <c r="D40" s="58">
        <v>0.4</v>
      </c>
      <c r="E40" s="58">
        <v>4.5587145402652141</v>
      </c>
      <c r="F40" s="58">
        <v>4.5232233085535496</v>
      </c>
      <c r="G40" s="40"/>
      <c r="H40" s="59">
        <v>14.141905209680388</v>
      </c>
      <c r="I40" s="60">
        <f t="shared" si="0"/>
        <v>6.1542737589337021E-5</v>
      </c>
      <c r="K40" s="61"/>
    </row>
    <row r="41" spans="1:13" x14ac:dyDescent="0.25">
      <c r="A41" s="57">
        <v>1959</v>
      </c>
      <c r="B41" s="58">
        <v>0.3</v>
      </c>
      <c r="C41" s="58">
        <v>3.6</v>
      </c>
      <c r="D41" s="58">
        <v>7.6</v>
      </c>
      <c r="E41" s="58">
        <v>4.6223683416782251</v>
      </c>
      <c r="F41" s="58">
        <v>4.0654999749408702</v>
      </c>
      <c r="G41" s="40"/>
      <c r="H41" s="59">
        <v>19.451482391281161</v>
      </c>
      <c r="I41" s="60">
        <f t="shared" si="0"/>
        <v>7.3513712354639278E-5</v>
      </c>
      <c r="K41" s="61"/>
    </row>
    <row r="42" spans="1:13" x14ac:dyDescent="0.25">
      <c r="A42" s="57">
        <v>1960</v>
      </c>
      <c r="B42" s="58">
        <v>2.2999999999999998</v>
      </c>
      <c r="C42" s="58">
        <v>0.4</v>
      </c>
      <c r="D42" s="58">
        <v>5.4</v>
      </c>
      <c r="E42" s="58">
        <v>2.9089126893748301</v>
      </c>
      <c r="F42" s="58">
        <v>3.42580106594749</v>
      </c>
      <c r="G42" s="40"/>
      <c r="H42" s="59">
        <v>3.9298484266845577</v>
      </c>
      <c r="I42" s="60">
        <f t="shared" si="0"/>
        <v>7.6402689823005485E-5</v>
      </c>
      <c r="K42" s="61"/>
    </row>
    <row r="43" spans="1:13" x14ac:dyDescent="0.25">
      <c r="A43" s="57">
        <v>1961</v>
      </c>
      <c r="B43" s="58">
        <v>-4.9000000000000004</v>
      </c>
      <c r="C43" s="58">
        <v>11.7</v>
      </c>
      <c r="D43" s="58">
        <v>4.2</v>
      </c>
      <c r="E43" s="58">
        <v>1.7201047751117073</v>
      </c>
      <c r="F43" s="58">
        <v>1.9994750848753899</v>
      </c>
      <c r="G43" s="40"/>
      <c r="H43" s="59">
        <v>4.2731905169034263</v>
      </c>
      <c r="I43" s="60">
        <f t="shared" si="0"/>
        <v>7.9667522319181296E-5</v>
      </c>
      <c r="K43" s="61"/>
    </row>
    <row r="44" spans="1:13" x14ac:dyDescent="0.25">
      <c r="A44" s="57">
        <v>1962</v>
      </c>
      <c r="B44" s="58">
        <v>5</v>
      </c>
      <c r="C44" s="58">
        <v>3.5</v>
      </c>
      <c r="D44" s="58">
        <v>8</v>
      </c>
      <c r="E44" s="58">
        <v>6.0741679174871592</v>
      </c>
      <c r="F44" s="58">
        <v>6.1820058213530702</v>
      </c>
      <c r="G44" s="40"/>
      <c r="H44" s="59">
        <v>9.5025252126349073</v>
      </c>
      <c r="I44" s="60">
        <f t="shared" si="0"/>
        <v>8.7237948713843045E-5</v>
      </c>
      <c r="K44" s="61"/>
    </row>
    <row r="45" spans="1:13" x14ac:dyDescent="0.25">
      <c r="A45" s="57">
        <v>1963</v>
      </c>
      <c r="B45" s="58">
        <v>9.6</v>
      </c>
      <c r="C45" s="58">
        <v>12</v>
      </c>
      <c r="D45" s="58">
        <v>8.9</v>
      </c>
      <c r="E45" s="58">
        <v>9.4261975853563484</v>
      </c>
      <c r="F45" s="58">
        <v>9.6853205618447404</v>
      </c>
      <c r="G45" s="40"/>
      <c r="H45" s="59">
        <v>5.6504165225905041</v>
      </c>
      <c r="I45" s="60">
        <f t="shared" si="0"/>
        <v>9.2167256181939066E-5</v>
      </c>
      <c r="K45" s="61"/>
    </row>
    <row r="46" spans="1:13" x14ac:dyDescent="0.25">
      <c r="A46" s="57">
        <v>1964</v>
      </c>
      <c r="B46" s="58">
        <v>-0.4</v>
      </c>
      <c r="C46" s="58">
        <v>11.2</v>
      </c>
      <c r="D46" s="58">
        <v>4.8</v>
      </c>
      <c r="E46" s="58">
        <v>4.1416046790286032</v>
      </c>
      <c r="F46" s="58">
        <v>4.0756305515499802</v>
      </c>
      <c r="G46" s="40"/>
      <c r="H46" s="59">
        <v>2.5772427245779568</v>
      </c>
      <c r="I46" s="60">
        <f t="shared" si="0"/>
        <v>9.4542630086331218E-5</v>
      </c>
      <c r="K46" s="61"/>
    </row>
    <row r="47" spans="1:13" x14ac:dyDescent="0.25">
      <c r="A47" s="57">
        <v>1965</v>
      </c>
      <c r="B47" s="58">
        <v>-3.9</v>
      </c>
      <c r="C47" s="58">
        <v>9.5</v>
      </c>
      <c r="D47" s="58">
        <v>5.6</v>
      </c>
      <c r="E47" s="58">
        <v>2.6155703902850149</v>
      </c>
      <c r="F47" s="58">
        <v>3.1368623843578001</v>
      </c>
      <c r="G47" s="40"/>
      <c r="H47" s="59">
        <v>4.2176074307891156</v>
      </c>
      <c r="I47" s="60">
        <f t="shared" si="0"/>
        <v>9.8530067078115788E-5</v>
      </c>
      <c r="K47" s="61"/>
    </row>
    <row r="48" spans="1:13" x14ac:dyDescent="0.25">
      <c r="A48" s="57">
        <v>1966</v>
      </c>
      <c r="B48" s="58">
        <v>10.7</v>
      </c>
      <c r="C48" s="58">
        <v>15.2</v>
      </c>
      <c r="D48" s="58">
        <v>11.5</v>
      </c>
      <c r="E48" s="58">
        <v>11.713181909012178</v>
      </c>
      <c r="F48" s="58">
        <v>11.991426159067601</v>
      </c>
      <c r="G48" s="40"/>
      <c r="H48" s="59">
        <v>6.303102933100277</v>
      </c>
      <c r="I48" s="60">
        <f t="shared" si="0"/>
        <v>1.0474051862610218E-4</v>
      </c>
      <c r="K48" s="61"/>
    </row>
    <row r="49" spans="1:11" x14ac:dyDescent="0.25">
      <c r="A49" s="62">
        <v>1967</v>
      </c>
      <c r="B49" s="63">
        <v>0.1</v>
      </c>
      <c r="C49" s="63">
        <v>8.1999999999999993</v>
      </c>
      <c r="D49" s="63">
        <v>5.2</v>
      </c>
      <c r="E49" s="63">
        <v>4.5016844050919786</v>
      </c>
      <c r="F49" s="63">
        <v>4.2055525308707198</v>
      </c>
      <c r="G49" s="64"/>
      <c r="H49" s="65">
        <v>6.6649670430321919</v>
      </c>
      <c r="I49" s="66">
        <f t="shared" si="0"/>
        <v>1.1172143967323288E-4</v>
      </c>
      <c r="K49" s="61"/>
    </row>
    <row r="50" spans="1:11" x14ac:dyDescent="0.25">
      <c r="A50" s="57">
        <v>1968</v>
      </c>
      <c r="B50" s="58">
        <v>1.5</v>
      </c>
      <c r="C50" s="58">
        <v>11.1</v>
      </c>
      <c r="D50" s="58">
        <v>7.9</v>
      </c>
      <c r="E50" s="58">
        <v>6.6516256450782834</v>
      </c>
      <c r="F50" s="58">
        <v>6.6999999999999886</v>
      </c>
      <c r="G50" s="40"/>
      <c r="H50" s="59">
        <v>4.838839096304099</v>
      </c>
      <c r="I50" s="60">
        <f t="shared" si="0"/>
        <v>1.1712746037509507E-4</v>
      </c>
      <c r="K50" s="61"/>
    </row>
    <row r="51" spans="1:11" x14ac:dyDescent="0.25">
      <c r="A51" s="69">
        <v>1969</v>
      </c>
      <c r="B51" s="58">
        <v>-1.3558830619977016</v>
      </c>
      <c r="C51" s="58">
        <v>12.019008960094936</v>
      </c>
      <c r="D51" s="58">
        <v>4.9683276764066449</v>
      </c>
      <c r="E51" s="58">
        <v>4.0811363312042204</v>
      </c>
      <c r="F51" s="58">
        <v>4.3223431885397474</v>
      </c>
      <c r="G51" s="58"/>
      <c r="H51" s="59">
        <v>7.3867712230363907</v>
      </c>
      <c r="I51" s="60">
        <f t="shared" si="0"/>
        <v>1.2577939791235594E-4</v>
      </c>
      <c r="K51" s="61"/>
    </row>
    <row r="52" spans="1:11" x14ac:dyDescent="0.25">
      <c r="A52" s="57">
        <v>1970</v>
      </c>
      <c r="B52" s="58">
        <v>2.7756955548883298</v>
      </c>
      <c r="C52" s="58">
        <v>-0.52262433434043487</v>
      </c>
      <c r="D52" s="58">
        <v>4.9194031866366998</v>
      </c>
      <c r="E52" s="58">
        <v>3.2334554406207019</v>
      </c>
      <c r="F52" s="58">
        <v>4.4422131104226139</v>
      </c>
      <c r="G52" s="40"/>
      <c r="H52" s="59">
        <v>8.9562250890861748</v>
      </c>
      <c r="I52" s="60">
        <f t="shared" si="0"/>
        <v>1.370444839050839E-4</v>
      </c>
      <c r="K52" s="61"/>
    </row>
    <row r="53" spans="1:11" x14ac:dyDescent="0.25">
      <c r="A53" s="57">
        <v>1971</v>
      </c>
      <c r="B53" s="58">
        <v>5.0817539611289533</v>
      </c>
      <c r="C53" s="58">
        <v>8.8855405653997224</v>
      </c>
      <c r="D53" s="58">
        <v>4.6962133794003762</v>
      </c>
      <c r="E53" s="58">
        <v>5.5665942111531592</v>
      </c>
      <c r="F53" s="58">
        <v>7.046271684514366</v>
      </c>
      <c r="G53" s="40"/>
      <c r="H53" s="59">
        <v>17.534228469127555</v>
      </c>
      <c r="I53" s="60">
        <f t="shared" si="0"/>
        <v>1.6107417681733804E-4</v>
      </c>
      <c r="K53" s="61"/>
    </row>
    <row r="54" spans="1:11" x14ac:dyDescent="0.25">
      <c r="A54" s="57">
        <v>1972</v>
      </c>
      <c r="B54" s="58">
        <v>1.0425718601742631</v>
      </c>
      <c r="C54" s="58">
        <v>10.611439364756748</v>
      </c>
      <c r="D54" s="58">
        <v>10.220805235575156</v>
      </c>
      <c r="E54" s="58">
        <v>7.4258980581915353</v>
      </c>
      <c r="F54" s="58">
        <v>9.1656133171742766</v>
      </c>
      <c r="G54" s="40"/>
      <c r="H54" s="59">
        <v>11.262975672408771</v>
      </c>
      <c r="I54" s="60">
        <f t="shared" si="0"/>
        <v>1.7921592216680753E-4</v>
      </c>
      <c r="K54" s="61"/>
    </row>
    <row r="55" spans="1:11" x14ac:dyDescent="0.25">
      <c r="A55" s="57">
        <v>1973</v>
      </c>
      <c r="B55" s="58">
        <v>-8.0615007901548097</v>
      </c>
      <c r="C55" s="58">
        <v>12.00962145584819</v>
      </c>
      <c r="D55" s="58">
        <v>6.4878647831907159</v>
      </c>
      <c r="E55" s="58">
        <v>3.2621758243711412</v>
      </c>
      <c r="F55" s="58">
        <v>4.9051471986397246</v>
      </c>
      <c r="G55" s="40"/>
      <c r="H55" s="59">
        <v>21.811318952685795</v>
      </c>
      <c r="I55" s="60">
        <f t="shared" si="0"/>
        <v>2.1830527856460705E-4</v>
      </c>
      <c r="K55" s="61"/>
    </row>
    <row r="56" spans="1:11" x14ac:dyDescent="0.25">
      <c r="A56" s="57">
        <v>1974</v>
      </c>
      <c r="B56" s="58">
        <v>6.2074978224239743</v>
      </c>
      <c r="C56" s="58">
        <v>7.0587604189408211</v>
      </c>
      <c r="D56" s="58">
        <v>4.7264015138612621</v>
      </c>
      <c r="E56" s="58">
        <v>5.5944680544857164</v>
      </c>
      <c r="F56" s="58">
        <v>3.2615483605571711</v>
      </c>
      <c r="G56" s="40"/>
      <c r="H56" s="59">
        <v>28.421223634581622</v>
      </c>
      <c r="I56" s="60">
        <f t="shared" si="0"/>
        <v>2.803503099915504E-4</v>
      </c>
      <c r="K56" s="61"/>
    </row>
    <row r="57" spans="1:11" x14ac:dyDescent="0.25">
      <c r="A57" s="57">
        <v>1975</v>
      </c>
      <c r="B57" s="58">
        <v>3.006128016456671</v>
      </c>
      <c r="C57" s="58">
        <v>9.0730802181284531</v>
      </c>
      <c r="D57" s="58">
        <v>8.4996929131809082</v>
      </c>
      <c r="E57" s="58">
        <v>7.1740973858945836</v>
      </c>
      <c r="F57" s="58">
        <v>6.0555804152096329</v>
      </c>
      <c r="G57" s="40"/>
      <c r="H57" s="59">
        <v>20.960362969645857</v>
      </c>
      <c r="I57" s="60">
        <f t="shared" si="0"/>
        <v>3.3911275255230669E-4</v>
      </c>
      <c r="K57" s="61"/>
    </row>
    <row r="58" spans="1:11" x14ac:dyDescent="0.25">
      <c r="A58" s="57">
        <v>1976</v>
      </c>
      <c r="B58" s="58">
        <v>6.9165410386695498</v>
      </c>
      <c r="C58" s="58">
        <v>8.8533649343053753</v>
      </c>
      <c r="D58" s="58">
        <v>12.777944473907851</v>
      </c>
      <c r="E58" s="58">
        <v>10.461264286424381</v>
      </c>
      <c r="F58" s="58">
        <v>8.9951745109744081</v>
      </c>
      <c r="G58" s="40"/>
      <c r="H58" s="59">
        <v>15.080823625565216</v>
      </c>
      <c r="I58" s="60">
        <f t="shared" si="0"/>
        <v>3.902537486565195E-4</v>
      </c>
      <c r="K58" s="61"/>
    </row>
    <row r="59" spans="1:11" x14ac:dyDescent="0.25">
      <c r="A59" s="57">
        <v>1977</v>
      </c>
      <c r="B59" s="58">
        <v>-2.1465511273759716</v>
      </c>
      <c r="C59" s="58">
        <v>6.6020807045043171</v>
      </c>
      <c r="D59" s="58">
        <v>4.670261865851927</v>
      </c>
      <c r="E59" s="58">
        <v>3.4065655218364839</v>
      </c>
      <c r="F59" s="58">
        <v>2.9865826651853666</v>
      </c>
      <c r="G59" s="40"/>
      <c r="H59" s="59">
        <v>23.736539294263707</v>
      </c>
      <c r="I59" s="60">
        <f t="shared" si="0"/>
        <v>4.8288648305371142E-4</v>
      </c>
      <c r="K59" s="61"/>
    </row>
    <row r="60" spans="1:11" x14ac:dyDescent="0.25">
      <c r="A60" s="57">
        <v>1978</v>
      </c>
      <c r="B60" s="58">
        <v>2.6731346390660491</v>
      </c>
      <c r="C60" s="58">
        <v>3.118351532465752</v>
      </c>
      <c r="D60" s="58">
        <v>0.38066105088887525</v>
      </c>
      <c r="E60" s="58">
        <v>1.5030012354188926</v>
      </c>
      <c r="F60" s="58">
        <v>1.2279135871115017</v>
      </c>
      <c r="G60" s="40"/>
      <c r="H60" s="59">
        <v>46.670603125607443</v>
      </c>
      <c r="I60" s="60">
        <f t="shared" si="0"/>
        <v>7.0825251710691277E-4</v>
      </c>
      <c r="K60" s="61"/>
    </row>
    <row r="61" spans="1:11" x14ac:dyDescent="0.25">
      <c r="A61" s="57">
        <v>1979</v>
      </c>
      <c r="B61" s="58">
        <v>-0.15816237448184722</v>
      </c>
      <c r="C61" s="58">
        <v>-4.9806772883398907</v>
      </c>
      <c r="D61" s="58">
        <v>0.92610894373063957</v>
      </c>
      <c r="E61" s="58">
        <v>-0.62414919837020477</v>
      </c>
      <c r="F61" s="58">
        <v>-0.49065148050020468</v>
      </c>
      <c r="G61" s="40"/>
      <c r="H61" s="59">
        <v>75.723285292803354</v>
      </c>
      <c r="I61" s="60">
        <f t="shared" si="0"/>
        <v>1.2445645912292412E-3</v>
      </c>
      <c r="K61" s="61"/>
    </row>
    <row r="62" spans="1:11" x14ac:dyDescent="0.25">
      <c r="A62" s="57">
        <v>1980</v>
      </c>
      <c r="B62" s="58">
        <v>1.2530811016277141</v>
      </c>
      <c r="C62" s="58">
        <v>-3.6423673816557454</v>
      </c>
      <c r="D62" s="58">
        <v>-3.5653094144553563</v>
      </c>
      <c r="E62" s="58">
        <v>-2.4473057570549912</v>
      </c>
      <c r="F62" s="58">
        <v>-2.7793280649808736</v>
      </c>
      <c r="G62" s="40"/>
      <c r="H62" s="59">
        <v>88.095749865913945</v>
      </c>
      <c r="I62" s="60">
        <f t="shared" si="0"/>
        <v>2.3409731004382876E-3</v>
      </c>
      <c r="K62" s="61"/>
    </row>
    <row r="63" spans="1:11" x14ac:dyDescent="0.25">
      <c r="A63" s="57">
        <v>1981</v>
      </c>
      <c r="B63" s="58">
        <v>-1.8010985053659283</v>
      </c>
      <c r="C63" s="58">
        <v>9.8757277504558232</v>
      </c>
      <c r="D63" s="58">
        <v>5.9256919216856545</v>
      </c>
      <c r="E63" s="58">
        <v>4.8566097638144186</v>
      </c>
      <c r="F63" s="58">
        <v>4.8101792393001546</v>
      </c>
      <c r="G63" s="40"/>
      <c r="H63" s="59">
        <v>44.057136217139572</v>
      </c>
      <c r="I63" s="60">
        <f t="shared" si="0"/>
        <v>3.3723388081049795E-3</v>
      </c>
      <c r="K63" s="61"/>
    </row>
    <row r="64" spans="1:11" x14ac:dyDescent="0.25">
      <c r="A64" s="57">
        <v>1982</v>
      </c>
      <c r="B64" s="58">
        <v>3.2861876761510302</v>
      </c>
      <c r="C64" s="58">
        <v>5.0577742047267122</v>
      </c>
      <c r="D64" s="58">
        <v>3.0920070666436743</v>
      </c>
      <c r="E64" s="58">
        <v>3.5633558288313765</v>
      </c>
      <c r="F64" s="58">
        <v>3.0878915795198765</v>
      </c>
      <c r="G64" s="40"/>
      <c r="H64" s="59">
        <v>28.22606988107637</v>
      </c>
      <c r="I64" s="60">
        <f t="shared" si="0"/>
        <v>4.3242175167073488E-3</v>
      </c>
      <c r="K64" s="61"/>
    </row>
    <row r="65" spans="1:11" x14ac:dyDescent="0.25">
      <c r="A65" s="57">
        <v>1983</v>
      </c>
      <c r="B65" s="58">
        <v>-0.83346565659685723</v>
      </c>
      <c r="C65" s="58">
        <v>6.6857524424017925</v>
      </c>
      <c r="D65" s="58">
        <v>6.6876556734253541</v>
      </c>
      <c r="E65" s="58">
        <v>4.9710055601092762</v>
      </c>
      <c r="F65" s="58">
        <v>4.2133348027282125</v>
      </c>
      <c r="G65" s="40"/>
      <c r="H65" s="59">
        <v>26.258614853475962</v>
      </c>
      <c r="I65" s="60">
        <f t="shared" si="0"/>
        <v>5.4596971398460743E-3</v>
      </c>
      <c r="K65" s="61"/>
    </row>
    <row r="66" spans="1:11" x14ac:dyDescent="0.25">
      <c r="A66" s="57">
        <v>1984</v>
      </c>
      <c r="B66" s="58">
        <v>0.63898660576649036</v>
      </c>
      <c r="C66" s="58">
        <v>10.520045639342726</v>
      </c>
      <c r="D66" s="58">
        <v>7.5263471020131902</v>
      </c>
      <c r="E66" s="58">
        <v>6.7119561757436941</v>
      </c>
      <c r="F66" s="58">
        <v>7.1070196632150981</v>
      </c>
      <c r="G66" s="40"/>
      <c r="H66" s="59">
        <v>48.237086549082164</v>
      </c>
      <c r="I66" s="60">
        <f t="shared" si="0"/>
        <v>8.0932959745113886E-3</v>
      </c>
      <c r="K66" s="61"/>
    </row>
    <row r="67" spans="1:11" x14ac:dyDescent="0.25">
      <c r="A67" s="57">
        <v>1985</v>
      </c>
      <c r="B67" s="58">
        <v>-0.33956107858467988</v>
      </c>
      <c r="C67" s="58">
        <v>6.5422063801567418</v>
      </c>
      <c r="D67" s="58">
        <v>4.9457493285190708</v>
      </c>
      <c r="E67" s="58">
        <v>4.2414533216863219</v>
      </c>
      <c r="F67" s="58">
        <v>4.3019985618574736</v>
      </c>
      <c r="G67" s="40"/>
      <c r="H67" s="59">
        <v>53.053903880547352</v>
      </c>
      <c r="I67" s="60">
        <f t="shared" si="0"/>
        <v>1.2387105441596869E-2</v>
      </c>
      <c r="K67" s="61"/>
    </row>
    <row r="68" spans="1:11" x14ac:dyDescent="0.25">
      <c r="A68" s="57">
        <v>1986</v>
      </c>
      <c r="B68" s="58">
        <v>3.5554955004738247</v>
      </c>
      <c r="C68" s="58">
        <v>13.122175337239511</v>
      </c>
      <c r="D68" s="58">
        <v>5.6465412681187246</v>
      </c>
      <c r="E68" s="58">
        <v>7.0119748650428591</v>
      </c>
      <c r="F68" s="58">
        <v>6.7601819495544788</v>
      </c>
      <c r="G68" s="40"/>
      <c r="H68" s="59">
        <v>36.007094813630943</v>
      </c>
      <c r="I68" s="60">
        <f t="shared" si="0"/>
        <v>1.6847342242617091E-2</v>
      </c>
      <c r="K68" s="61"/>
    </row>
    <row r="69" spans="1:11" x14ac:dyDescent="0.25">
      <c r="A69" s="57">
        <v>1987</v>
      </c>
      <c r="B69" s="58">
        <v>0.3578213852074299</v>
      </c>
      <c r="C69" s="58">
        <v>9.2392312469582407</v>
      </c>
      <c r="D69" s="58">
        <v>12.654149259972527</v>
      </c>
      <c r="E69" s="58">
        <v>9.4857211169248075</v>
      </c>
      <c r="F69" s="58">
        <v>9.8141283079971942</v>
      </c>
      <c r="G69" s="40"/>
      <c r="H69" s="59">
        <v>33.611989397557352</v>
      </c>
      <c r="I69" s="60">
        <f t="shared" si="0"/>
        <v>2.2510069130975752E-2</v>
      </c>
      <c r="K69" s="61"/>
    </row>
    <row r="70" spans="1:11" x14ac:dyDescent="0.25">
      <c r="A70" s="57">
        <v>1988</v>
      </c>
      <c r="B70" s="58">
        <v>7.9821851636012582</v>
      </c>
      <c r="C70" s="58">
        <v>2.1105973167888834</v>
      </c>
      <c r="D70" s="58">
        <v>0.37487572879435049</v>
      </c>
      <c r="E70" s="58">
        <v>2.1203507481362323</v>
      </c>
      <c r="F70" s="58">
        <v>1.4512976298873355</v>
      </c>
      <c r="G70" s="40"/>
      <c r="H70" s="59">
        <v>69.349736494403714</v>
      </c>
      <c r="I70" s="60">
        <f t="shared" ref="I70:I78" si="1">I71/(1+H71/100)</f>
        <v>3.8120742758015545E-2</v>
      </c>
      <c r="K70" s="61"/>
    </row>
    <row r="71" spans="1:11" x14ac:dyDescent="0.25">
      <c r="A71" s="57">
        <v>1989</v>
      </c>
      <c r="B71" s="58">
        <v>-7.6602383776075698</v>
      </c>
      <c r="C71" s="58">
        <v>4.8973170305085461</v>
      </c>
      <c r="D71" s="58">
        <v>0.74681258797755845</v>
      </c>
      <c r="E71" s="58">
        <v>0.25164228888014861</v>
      </c>
      <c r="F71" s="58">
        <v>1.6281602173799428</v>
      </c>
      <c r="G71" s="40"/>
      <c r="H71" s="59">
        <v>75.472447237754409</v>
      </c>
      <c r="I71" s="60">
        <f t="shared" si="1"/>
        <v>6.6891400222698918E-2</v>
      </c>
      <c r="K71" s="61"/>
    </row>
    <row r="72" spans="1:11" x14ac:dyDescent="0.25">
      <c r="A72" s="57">
        <v>1990</v>
      </c>
      <c r="B72" s="58">
        <v>7.0132679361427677</v>
      </c>
      <c r="C72" s="58">
        <v>9.3195797843537775</v>
      </c>
      <c r="D72" s="58">
        <v>9.8857093946897976</v>
      </c>
      <c r="E72" s="58">
        <v>9.2553064341511941</v>
      </c>
      <c r="F72" s="58">
        <v>9.3660817149788613</v>
      </c>
      <c r="G72" s="40"/>
      <c r="H72" s="59">
        <v>58.26001187283623</v>
      </c>
      <c r="I72" s="60">
        <f t="shared" si="1"/>
        <v>0.10586233793434971</v>
      </c>
      <c r="K72" s="61"/>
    </row>
    <row r="73" spans="1:11" x14ac:dyDescent="0.25">
      <c r="A73" s="57">
        <v>1991</v>
      </c>
      <c r="B73" s="58">
        <v>-0.6065609020548095</v>
      </c>
      <c r="C73" s="58">
        <v>2.8877148803498898</v>
      </c>
      <c r="D73" s="58">
        <v>0.47149521335730071</v>
      </c>
      <c r="E73" s="58">
        <v>0.92651367590757161</v>
      </c>
      <c r="F73" s="58">
        <v>0.34915640777116153</v>
      </c>
      <c r="G73" s="40"/>
      <c r="H73" s="59">
        <v>58.838895915458721</v>
      </c>
      <c r="I73" s="60">
        <f t="shared" si="1"/>
        <v>0.16815056876521292</v>
      </c>
      <c r="K73" s="61"/>
    </row>
    <row r="74" spans="1:11" x14ac:dyDescent="0.25">
      <c r="A74" s="57">
        <v>1992</v>
      </c>
      <c r="B74" s="58">
        <v>4.2866016726894145</v>
      </c>
      <c r="C74" s="58">
        <v>6.249498260792933</v>
      </c>
      <c r="D74" s="58">
        <v>6.3417969919790806</v>
      </c>
      <c r="E74" s="58">
        <v>5.9842863600426881</v>
      </c>
      <c r="F74" s="58">
        <v>6.4031447011479798</v>
      </c>
      <c r="G74" s="40"/>
      <c r="H74" s="59">
        <v>63.720750800727501</v>
      </c>
      <c r="I74" s="60">
        <f t="shared" si="1"/>
        <v>0.2752973736581002</v>
      </c>
      <c r="J74" s="68"/>
      <c r="K74" s="61"/>
    </row>
    <row r="75" spans="1:11" x14ac:dyDescent="0.25">
      <c r="A75" s="57">
        <v>1993</v>
      </c>
      <c r="B75" s="58">
        <v>-0.83908844427136842</v>
      </c>
      <c r="C75" s="58">
        <v>8.3105153362824211</v>
      </c>
      <c r="D75" s="58">
        <v>10.386275187264388</v>
      </c>
      <c r="E75" s="58">
        <v>8.0420191219234312</v>
      </c>
      <c r="F75" s="58">
        <v>8.1420109679960007</v>
      </c>
      <c r="G75" s="40"/>
      <c r="H75" s="59">
        <v>67.77044579626488</v>
      </c>
      <c r="I75" s="60">
        <f t="shared" si="1"/>
        <v>0.46186763105160378</v>
      </c>
      <c r="J75" s="68"/>
      <c r="K75" s="61"/>
    </row>
    <row r="76" spans="1:11" x14ac:dyDescent="0.25">
      <c r="A76" s="57">
        <v>1994</v>
      </c>
      <c r="B76" s="58">
        <v>-0.59791252943797701</v>
      </c>
      <c r="C76" s="58">
        <v>-5.6558914237609059</v>
      </c>
      <c r="D76" s="58">
        <v>-6.5774102057302883</v>
      </c>
      <c r="E76" s="58">
        <v>-5.4556658240937281</v>
      </c>
      <c r="F76" s="58">
        <v>-6.0849548102089415</v>
      </c>
      <c r="G76" s="40"/>
      <c r="H76" s="59">
        <v>106.45462511181537</v>
      </c>
      <c r="I76" s="60">
        <f t="shared" si="1"/>
        <v>0.95354708620041118</v>
      </c>
      <c r="J76" s="68"/>
      <c r="K76" s="61"/>
    </row>
    <row r="77" spans="1:11" x14ac:dyDescent="0.25">
      <c r="A77" s="57">
        <v>1995</v>
      </c>
      <c r="B77" s="58">
        <v>1.3226559723120914</v>
      </c>
      <c r="C77" s="58">
        <v>12.45360214277666</v>
      </c>
      <c r="D77" s="58">
        <v>6.3178073200591314</v>
      </c>
      <c r="E77" s="58">
        <v>7.1912237978240796</v>
      </c>
      <c r="F77" s="58">
        <v>7.9526792283505188</v>
      </c>
      <c r="G77" s="40"/>
      <c r="H77" s="59">
        <v>87.199754427913774</v>
      </c>
      <c r="I77" s="60">
        <f t="shared" si="1"/>
        <v>1.785037803721697</v>
      </c>
      <c r="J77" s="68"/>
      <c r="K77" s="61"/>
    </row>
    <row r="78" spans="1:11" x14ac:dyDescent="0.25">
      <c r="A78" s="57">
        <v>1996</v>
      </c>
      <c r="B78" s="58">
        <v>4.5558897015910844</v>
      </c>
      <c r="C78" s="58">
        <v>6.7674352618359137</v>
      </c>
      <c r="D78" s="58">
        <v>7.7420690021716894</v>
      </c>
      <c r="E78" s="58">
        <v>7.0053157063712348</v>
      </c>
      <c r="F78" s="58">
        <v>7.120730698706069</v>
      </c>
      <c r="G78" s="58"/>
      <c r="H78" s="59">
        <v>77.84351372915566</v>
      </c>
      <c r="I78" s="60">
        <f t="shared" si="1"/>
        <v>3.1745739515324147</v>
      </c>
      <c r="J78" s="68"/>
      <c r="K78" s="61"/>
    </row>
    <row r="79" spans="1:11" x14ac:dyDescent="0.25">
      <c r="A79" s="62">
        <v>1997</v>
      </c>
      <c r="B79" s="63">
        <v>-2.2111725131534428</v>
      </c>
      <c r="C79" s="63">
        <v>10.232812774840852</v>
      </c>
      <c r="D79" s="63">
        <v>8.6124503249290569</v>
      </c>
      <c r="E79" s="63">
        <v>7.5288011667251595</v>
      </c>
      <c r="F79" s="63">
        <v>8.2903842104643957</v>
      </c>
      <c r="G79" s="63"/>
      <c r="H79" s="65">
        <v>81.537317743385415</v>
      </c>
      <c r="I79" s="66">
        <f>I80/(1+H80/100)</f>
        <v>5.7630364013921458</v>
      </c>
      <c r="J79" s="68"/>
      <c r="K79" s="61"/>
    </row>
    <row r="80" spans="1:11" x14ac:dyDescent="0.25">
      <c r="A80" s="69">
        <v>1998</v>
      </c>
      <c r="B80" s="58">
        <v>9.6432349138775351</v>
      </c>
      <c r="C80" s="58">
        <v>1.8096654195080504</v>
      </c>
      <c r="D80" s="58">
        <v>3.5898798363160296</v>
      </c>
      <c r="E80" s="58">
        <v>3.0918661145792754</v>
      </c>
      <c r="F80" s="58">
        <v>3.855452412868658</v>
      </c>
      <c r="G80" s="58"/>
      <c r="H80" s="59">
        <v>75.679195721149767</v>
      </c>
      <c r="I80" s="60">
        <v>10.124455999082816</v>
      </c>
      <c r="J80" s="68"/>
      <c r="K80" s="61"/>
    </row>
    <row r="81" spans="1:11" x14ac:dyDescent="0.25">
      <c r="A81" s="69">
        <v>1999</v>
      </c>
      <c r="B81" s="58">
        <v>-4.5612689108402122</v>
      </c>
      <c r="C81" s="58">
        <v>-5.3970738234931872</v>
      </c>
      <c r="D81" s="58">
        <v>-2.3873713462976127</v>
      </c>
      <c r="E81" s="58">
        <v>-3.3893048871566691</v>
      </c>
      <c r="F81" s="58">
        <v>-6.0847421111386382</v>
      </c>
      <c r="G81" s="58"/>
      <c r="H81" s="59">
        <v>54.290474678420509</v>
      </c>
      <c r="I81" s="70">
        <v>15.621071219592702</v>
      </c>
      <c r="K81" s="61"/>
    </row>
    <row r="82" spans="1:11" x14ac:dyDescent="0.25">
      <c r="A82" s="71">
        <v>2000</v>
      </c>
      <c r="B82" s="58">
        <v>6.4092293503868518</v>
      </c>
      <c r="C82" s="58">
        <v>6.767209908826203</v>
      </c>
      <c r="D82" s="58">
        <v>6.4434267448058051</v>
      </c>
      <c r="E82" s="58">
        <v>6.6400611205899622</v>
      </c>
      <c r="F82" s="58">
        <v>6.3373788632537895</v>
      </c>
      <c r="G82" s="58"/>
      <c r="H82" s="59">
        <v>49.340681628786143</v>
      </c>
      <c r="I82" s="70">
        <v>23.328614237057874</v>
      </c>
      <c r="K82" s="61"/>
    </row>
    <row r="83" spans="1:11" x14ac:dyDescent="0.25">
      <c r="A83" s="69">
        <v>2001</v>
      </c>
      <c r="B83" s="58">
        <v>-8.8886528441222623</v>
      </c>
      <c r="C83" s="58">
        <v>-8.4232539836863509</v>
      </c>
      <c r="D83" s="58">
        <v>-4.8731179415365773</v>
      </c>
      <c r="E83" s="58">
        <v>-5.962310754750078</v>
      </c>
      <c r="F83" s="58">
        <v>-9.5358255479952163</v>
      </c>
      <c r="G83" s="58"/>
      <c r="H83" s="59">
        <v>52.923656854846996</v>
      </c>
      <c r="I83" s="60">
        <v>35.674969984869364</v>
      </c>
      <c r="K83" s="61"/>
    </row>
    <row r="84" spans="1:11" x14ac:dyDescent="0.25">
      <c r="A84" s="71">
        <v>2002</v>
      </c>
      <c r="B84" s="58">
        <v>8.6802892613233098</v>
      </c>
      <c r="C84" s="58">
        <v>3.8116456793935782</v>
      </c>
      <c r="D84" s="58">
        <v>6.7250218815365912</v>
      </c>
      <c r="E84" s="58">
        <v>6.4302786362354141</v>
      </c>
      <c r="F84" s="58">
        <v>7.9368323388620041</v>
      </c>
      <c r="G84" s="58"/>
      <c r="H84" s="59">
        <v>37.574429057755339</v>
      </c>
      <c r="I84" s="70">
        <v>49.079636273209601</v>
      </c>
      <c r="K84" s="61"/>
    </row>
    <row r="85" spans="1:11" x14ac:dyDescent="0.25">
      <c r="A85" s="71">
        <v>2003</v>
      </c>
      <c r="B85" s="58">
        <v>-1.5264008545970569</v>
      </c>
      <c r="C85" s="58">
        <v>8.3306279525442903</v>
      </c>
      <c r="D85" s="58">
        <v>5.6761691437441186</v>
      </c>
      <c r="E85" s="58">
        <v>5.6082550951065144</v>
      </c>
      <c r="F85" s="58">
        <v>5.8685795405276622</v>
      </c>
      <c r="G85" s="58"/>
      <c r="H85" s="59">
        <v>23.320043894659605</v>
      </c>
      <c r="I85" s="70">
        <v>60.525028995461369</v>
      </c>
      <c r="K85" s="61"/>
    </row>
    <row r="86" spans="1:11" x14ac:dyDescent="0.25">
      <c r="A86" s="71">
        <v>2004</v>
      </c>
      <c r="B86" s="58">
        <v>3.9529633218961351</v>
      </c>
      <c r="C86" s="58">
        <v>11.969344088273104</v>
      </c>
      <c r="D86" s="58">
        <v>9.6896131519191186</v>
      </c>
      <c r="E86" s="58">
        <v>9.6443225849525334</v>
      </c>
      <c r="F86" s="58">
        <v>9.8591588405114123</v>
      </c>
      <c r="G86" s="58"/>
      <c r="H86" s="59">
        <v>12.446888225479881</v>
      </c>
      <c r="I86" s="70">
        <v>68.058511702965731</v>
      </c>
      <c r="K86" s="61"/>
    </row>
    <row r="87" spans="1:11" x14ac:dyDescent="0.25">
      <c r="A87" s="71">
        <v>2005</v>
      </c>
      <c r="B87" s="58">
        <v>7.9305215743956836</v>
      </c>
      <c r="C87" s="58">
        <v>9.7031292249571521</v>
      </c>
      <c r="D87" s="58">
        <v>8.5411887537735396</v>
      </c>
      <c r="E87" s="58">
        <v>9.0098533072919196</v>
      </c>
      <c r="F87" s="58">
        <v>7.6437308351163296</v>
      </c>
      <c r="G87" s="58"/>
      <c r="H87" s="59">
        <v>7.1048631085831744</v>
      </c>
      <c r="I87" s="70">
        <v>72.893975793200511</v>
      </c>
      <c r="K87" s="61"/>
    </row>
    <row r="88" spans="1:11" x14ac:dyDescent="0.25">
      <c r="A88" s="71">
        <v>2006</v>
      </c>
      <c r="B88" s="58">
        <v>1.5494770562103781</v>
      </c>
      <c r="C88" s="58">
        <v>9.2898518872449785</v>
      </c>
      <c r="D88" s="58">
        <v>7.1829749850812732</v>
      </c>
      <c r="E88" s="58">
        <v>7.1097034267480126</v>
      </c>
      <c r="F88" s="58">
        <v>5.9677860649004231</v>
      </c>
      <c r="G88" s="58"/>
      <c r="H88" s="59">
        <v>9.3717040540137901</v>
      </c>
      <c r="I88" s="70">
        <v>79.725383477743705</v>
      </c>
      <c r="K88" s="61"/>
    </row>
    <row r="89" spans="1:11" x14ac:dyDescent="0.25">
      <c r="A89" s="71">
        <v>2007</v>
      </c>
      <c r="B89" s="58">
        <v>-6.2183555912590549</v>
      </c>
      <c r="C89" s="58">
        <v>6.4482017495171249</v>
      </c>
      <c r="D89" s="58">
        <v>5.874913354634387</v>
      </c>
      <c r="E89" s="58">
        <v>5.0304575901617028</v>
      </c>
      <c r="F89" s="58"/>
      <c r="G89" s="58"/>
      <c r="H89" s="59">
        <v>6.2166418559321528</v>
      </c>
      <c r="I89" s="70">
        <v>84.681625036823561</v>
      </c>
      <c r="K89" s="61"/>
    </row>
    <row r="90" spans="1:11" x14ac:dyDescent="0.25">
      <c r="A90" s="71">
        <v>2008</v>
      </c>
      <c r="B90" s="58">
        <v>4.525029240852291</v>
      </c>
      <c r="C90" s="58">
        <v>0.74371152810472552</v>
      </c>
      <c r="D90" s="58">
        <v>0.69952860248436366</v>
      </c>
      <c r="E90" s="58">
        <v>0.84525145362772491</v>
      </c>
      <c r="F90" s="58"/>
      <c r="G90" s="58"/>
      <c r="H90" s="59">
        <v>12.037336553239285</v>
      </c>
      <c r="I90" s="70">
        <v>94.87503724125817</v>
      </c>
      <c r="K90" s="61"/>
    </row>
    <row r="91" spans="1:11" x14ac:dyDescent="0.25">
      <c r="A91" s="71">
        <v>2009</v>
      </c>
      <c r="B91" s="58">
        <v>4.1281728058138611</v>
      </c>
      <c r="C91" s="58">
        <v>-8.6147958417821542</v>
      </c>
      <c r="D91" s="58">
        <v>-3.8967657201760915</v>
      </c>
      <c r="E91" s="58">
        <v>-4.7044659104896027</v>
      </c>
      <c r="F91" s="58"/>
      <c r="G91" s="58"/>
      <c r="H91" s="59">
        <v>5.401803158937966</v>
      </c>
      <c r="I91" s="70">
        <v>100.00000000000003</v>
      </c>
      <c r="K91" s="61"/>
    </row>
    <row r="92" spans="1:11" x14ac:dyDescent="0.25">
      <c r="A92" s="71">
        <v>2010</v>
      </c>
      <c r="B92" s="58">
        <v>7.6699553402716418</v>
      </c>
      <c r="C92" s="58">
        <v>10.250427593221019</v>
      </c>
      <c r="D92" s="58">
        <v>6.2224246928406046</v>
      </c>
      <c r="E92" s="58">
        <v>8.4873721392859665</v>
      </c>
      <c r="F92" s="58"/>
      <c r="G92" s="58"/>
      <c r="H92" s="59">
        <v>7.0126578920399254</v>
      </c>
      <c r="I92" s="70">
        <v>107.01265789203995</v>
      </c>
      <c r="K92" s="61"/>
    </row>
    <row r="93" spans="1:11" x14ac:dyDescent="0.25">
      <c r="A93" s="71">
        <v>2011</v>
      </c>
      <c r="B93" s="58">
        <v>3.4397600483294042</v>
      </c>
      <c r="C93" s="58">
        <v>17.31395212915092</v>
      </c>
      <c r="D93" s="58">
        <v>10.420440738220876</v>
      </c>
      <c r="E93" s="58">
        <v>11.113495572564688</v>
      </c>
      <c r="F93" s="58"/>
      <c r="G93" s="58"/>
      <c r="H93" s="59">
        <v>8.1885684091031976</v>
      </c>
      <c r="I93" s="70">
        <v>115.77546258992923</v>
      </c>
      <c r="K93" s="61"/>
    </row>
    <row r="94" spans="1:11" x14ac:dyDescent="0.25">
      <c r="A94" s="71">
        <v>2012</v>
      </c>
      <c r="B94" s="58">
        <v>2.1953991787438127</v>
      </c>
      <c r="C94" s="58">
        <v>3.5538281757714998</v>
      </c>
      <c r="D94" s="58">
        <v>6.1235477258748006</v>
      </c>
      <c r="E94" s="58">
        <v>4.7899402809339335</v>
      </c>
      <c r="F94" s="58"/>
      <c r="G94" s="58"/>
      <c r="H94" s="59">
        <v>7.4182179353488493</v>
      </c>
      <c r="I94" s="70">
        <v>124.36393872050844</v>
      </c>
      <c r="K94" s="61"/>
    </row>
    <row r="95" spans="1:11" x14ac:dyDescent="0.25">
      <c r="A95" s="71">
        <v>2013</v>
      </c>
      <c r="B95" s="58">
        <v>2.3190428271485359</v>
      </c>
      <c r="C95" s="58">
        <v>8.9922250172818252</v>
      </c>
      <c r="D95" s="58">
        <v>8.3223431282272884</v>
      </c>
      <c r="E95" s="58">
        <v>8.4913092986866019</v>
      </c>
      <c r="F95" s="58"/>
      <c r="G95" s="58"/>
      <c r="H95" s="59">
        <v>6.2688139251902726</v>
      </c>
      <c r="I95" s="70">
        <v>132.16008262893476</v>
      </c>
      <c r="K95" s="61"/>
    </row>
    <row r="96" spans="1:11" x14ac:dyDescent="0.25">
      <c r="A96" s="71">
        <v>2014</v>
      </c>
      <c r="B96" s="58">
        <v>0.59301541103555167</v>
      </c>
      <c r="C96" s="58">
        <v>5.6188833134806799</v>
      </c>
      <c r="D96" s="58">
        <v>6.1253182233870263</v>
      </c>
      <c r="E96" s="58">
        <v>5.1666907184080344</v>
      </c>
      <c r="F96" s="58"/>
      <c r="G96" s="58"/>
      <c r="H96" s="59">
        <v>7.4216777382597456</v>
      </c>
      <c r="I96" s="70">
        <v>141.96857806027211</v>
      </c>
      <c r="K96" s="61"/>
    </row>
    <row r="97" spans="1:11" x14ac:dyDescent="0.25">
      <c r="A97" s="71">
        <v>2015</v>
      </c>
      <c r="B97" s="58">
        <v>9.372747716213965</v>
      </c>
      <c r="C97" s="58">
        <v>5.0583141844559947</v>
      </c>
      <c r="D97" s="58">
        <v>5.4125779694093694</v>
      </c>
      <c r="E97" s="58">
        <v>6.0858866161941307</v>
      </c>
      <c r="F97" s="58"/>
      <c r="G97" s="58"/>
      <c r="H97" s="59">
        <v>7.8269419954779522</v>
      </c>
      <c r="I97" s="70">
        <v>153.08037631685443</v>
      </c>
      <c r="K97" s="61"/>
    </row>
    <row r="98" spans="1:11" x14ac:dyDescent="0.25">
      <c r="A98" s="71">
        <v>2016</v>
      </c>
      <c r="B98" s="58">
        <v>-2.5793525564502886</v>
      </c>
      <c r="C98" s="58">
        <v>4.2453464985764811</v>
      </c>
      <c r="D98" s="58">
        <v>3.3687468825823998</v>
      </c>
      <c r="E98" s="58">
        <v>3.1838315470961618</v>
      </c>
      <c r="F98" s="58"/>
      <c r="G98" s="58"/>
      <c r="H98" s="59">
        <v>8.0982622252173826</v>
      </c>
      <c r="I98" s="70">
        <v>165.4772266063429</v>
      </c>
      <c r="K98" s="61"/>
    </row>
    <row r="99" spans="1:11" x14ac:dyDescent="0.25">
      <c r="A99" s="72">
        <v>2017</v>
      </c>
      <c r="B99" s="73">
        <v>4.659899732534754</v>
      </c>
      <c r="C99" s="73">
        <v>9.2012981131698126</v>
      </c>
      <c r="D99" s="73">
        <v>7.7200137853608055</v>
      </c>
      <c r="E99" s="73">
        <v>7.4186439989649244</v>
      </c>
      <c r="F99" s="73"/>
      <c r="G99" s="73"/>
      <c r="H99" s="74">
        <v>10.808674928652778</v>
      </c>
      <c r="I99" s="75">
        <v>183.36312211117263</v>
      </c>
      <c r="K99" s="61"/>
    </row>
    <row r="100" spans="1:11" x14ac:dyDescent="0.25">
      <c r="A100" s="76" t="s">
        <v>40</v>
      </c>
      <c r="B100" s="58"/>
      <c r="C100" s="58"/>
      <c r="D100" s="58"/>
      <c r="E100" s="58"/>
      <c r="F100" s="58"/>
      <c r="G100" s="58"/>
      <c r="H100" s="59"/>
      <c r="I100" s="77"/>
    </row>
    <row r="101" spans="1:11" x14ac:dyDescent="0.25">
      <c r="A101" s="76" t="s">
        <v>41</v>
      </c>
      <c r="B101" s="58"/>
      <c r="C101" s="58"/>
      <c r="D101" s="58"/>
      <c r="E101" s="58"/>
      <c r="F101" s="58"/>
      <c r="G101" s="58"/>
      <c r="H101" s="59"/>
      <c r="I101" s="78"/>
    </row>
    <row r="102" spans="1:11" ht="42" customHeight="1" x14ac:dyDescent="0.25">
      <c r="A102" s="98" t="s">
        <v>42</v>
      </c>
      <c r="B102" s="98"/>
      <c r="C102" s="98"/>
      <c r="D102" s="98"/>
      <c r="E102" s="98"/>
      <c r="F102" s="98"/>
      <c r="G102" s="98"/>
      <c r="H102" s="98"/>
      <c r="I102" s="98"/>
    </row>
    <row r="103" spans="1:11" ht="36.75" customHeight="1" x14ac:dyDescent="0.25">
      <c r="A103" s="98" t="s">
        <v>43</v>
      </c>
      <c r="B103" s="98"/>
      <c r="C103" s="98"/>
      <c r="D103" s="98"/>
      <c r="E103" s="98"/>
      <c r="F103" s="98"/>
      <c r="G103" s="98"/>
      <c r="H103" s="98"/>
      <c r="I103" s="98"/>
    </row>
    <row r="104" spans="1:11" x14ac:dyDescent="0.25">
      <c r="A104" s="79" t="s">
        <v>44</v>
      </c>
      <c r="B104" s="80"/>
      <c r="C104" s="80"/>
      <c r="D104" s="80"/>
      <c r="E104" s="80"/>
      <c r="F104" s="80"/>
      <c r="G104" s="80"/>
      <c r="H104" s="81"/>
      <c r="I104" s="82"/>
    </row>
    <row r="105" spans="1:11" ht="15.6" x14ac:dyDescent="0.25">
      <c r="A105" s="83" t="s">
        <v>45</v>
      </c>
      <c r="B105" s="84"/>
      <c r="C105" s="85"/>
      <c r="D105" s="84"/>
      <c r="E105" s="84"/>
      <c r="F105" s="84"/>
      <c r="G105" s="84"/>
      <c r="H105" s="86"/>
      <c r="I105" s="87"/>
    </row>
    <row r="106" spans="1:11" x14ac:dyDescent="0.25">
      <c r="A106" s="85" t="s">
        <v>46</v>
      </c>
      <c r="B106" s="85"/>
      <c r="C106" s="85"/>
      <c r="D106" s="85"/>
      <c r="E106" s="85"/>
      <c r="F106" s="85"/>
      <c r="G106" s="85"/>
      <c r="H106" s="88"/>
      <c r="I106" s="89"/>
    </row>
    <row r="107" spans="1:11" x14ac:dyDescent="0.25">
      <c r="A107" s="85" t="s">
        <v>47</v>
      </c>
      <c r="B107" s="85"/>
      <c r="C107" s="85"/>
      <c r="D107" s="85"/>
      <c r="E107" s="85"/>
      <c r="F107" s="85"/>
      <c r="G107" s="85"/>
      <c r="H107" s="88"/>
      <c r="I107" s="89"/>
    </row>
    <row r="108" spans="1:11" ht="17.25" customHeight="1" x14ac:dyDescent="0.25">
      <c r="A108" s="85" t="s">
        <v>48</v>
      </c>
      <c r="B108" s="85"/>
      <c r="C108" s="85"/>
      <c r="D108" s="85"/>
      <c r="E108" s="85"/>
      <c r="F108" s="85"/>
      <c r="G108" s="85"/>
      <c r="H108" s="88"/>
      <c r="I108" s="89"/>
    </row>
    <row r="109" spans="1:11" ht="17.25" customHeight="1" x14ac:dyDescent="0.25">
      <c r="A109" s="85" t="s">
        <v>49</v>
      </c>
      <c r="B109" s="85"/>
      <c r="C109" s="85"/>
      <c r="D109" s="85"/>
      <c r="E109" s="85"/>
      <c r="F109" s="85"/>
      <c r="G109" s="85"/>
      <c r="H109" s="88"/>
      <c r="I109" s="89"/>
    </row>
  </sheetData>
  <mergeCells count="3">
    <mergeCell ref="B3:F3"/>
    <mergeCell ref="A102:I102"/>
    <mergeCell ref="A103:I10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52F3A-8A7F-4610-820E-F0052600C5C0}">
  <sheetPr>
    <tabColor rgb="FFFFC000"/>
  </sheetPr>
  <dimension ref="A3:F108"/>
  <sheetViews>
    <sheetView topLeftCell="A76" workbookViewId="0">
      <selection activeCell="B111" sqref="B111"/>
    </sheetView>
  </sheetViews>
  <sheetFormatPr defaultRowHeight="14.4" x14ac:dyDescent="0.3"/>
  <cols>
    <col min="1" max="1" width="5" bestFit="1" customWidth="1"/>
    <col min="2" max="2" width="28.44140625" style="12" customWidth="1"/>
    <col min="3" max="5" width="26.21875" bestFit="1" customWidth="1"/>
    <col min="6" max="6" width="18.33203125" customWidth="1"/>
  </cols>
  <sheetData>
    <row r="3" spans="1:6" x14ac:dyDescent="0.3">
      <c r="B3" s="28" t="s">
        <v>8</v>
      </c>
      <c r="C3" s="28" t="s">
        <v>8</v>
      </c>
      <c r="D3" s="28" t="s">
        <v>8</v>
      </c>
      <c r="E3" s="28" t="s">
        <v>8</v>
      </c>
    </row>
    <row r="6" spans="1:6" x14ac:dyDescent="0.3">
      <c r="B6" s="13" t="s">
        <v>6</v>
      </c>
      <c r="F6" s="9" t="s">
        <v>9</v>
      </c>
    </row>
    <row r="7" spans="1:6" x14ac:dyDescent="0.3">
      <c r="B7" s="29" t="s">
        <v>10</v>
      </c>
      <c r="C7" s="29" t="s">
        <v>11</v>
      </c>
      <c r="D7" s="29" t="s">
        <v>12</v>
      </c>
      <c r="E7" s="29" t="s">
        <v>13</v>
      </c>
      <c r="F7" s="29" t="s">
        <v>14</v>
      </c>
    </row>
    <row r="8" spans="1:6" x14ac:dyDescent="0.3">
      <c r="A8" s="30">
        <v>8736</v>
      </c>
      <c r="B8" s="31">
        <v>19723154632.397858</v>
      </c>
      <c r="C8" s="32">
        <v>9.7753078866222274E-8</v>
      </c>
      <c r="D8" s="33">
        <v>1927.9990902714849</v>
      </c>
      <c r="E8" s="33">
        <v>1154490473.2164581</v>
      </c>
      <c r="F8" s="34">
        <v>1.6699999999999999E-6</v>
      </c>
    </row>
    <row r="9" spans="1:6" x14ac:dyDescent="0.3">
      <c r="A9" s="30">
        <v>9102</v>
      </c>
      <c r="B9" s="31">
        <v>22607210260.60865</v>
      </c>
      <c r="C9" s="32">
        <v>1.0750086430401877E-7</v>
      </c>
      <c r="D9" s="33">
        <v>2430.2946425181112</v>
      </c>
      <c r="E9" s="33">
        <v>1455266253.0048571</v>
      </c>
      <c r="F9" s="34">
        <v>1.6699999999999999E-6</v>
      </c>
    </row>
    <row r="10" spans="1:6" x14ac:dyDescent="0.3">
      <c r="A10" s="30">
        <v>9467</v>
      </c>
      <c r="B10" s="31">
        <v>25443276056.318592</v>
      </c>
      <c r="C10" s="32">
        <v>1.2080837518014987E-7</v>
      </c>
      <c r="D10" s="33">
        <v>3073.7608396238606</v>
      </c>
      <c r="E10" s="33">
        <v>1840575353.0681801</v>
      </c>
      <c r="F10" s="34">
        <v>1.6699999999999999E-6</v>
      </c>
    </row>
    <row r="11" spans="1:6" x14ac:dyDescent="0.3">
      <c r="A11" s="30">
        <v>9832</v>
      </c>
      <c r="B11" s="31">
        <v>30076294469.004791</v>
      </c>
      <c r="C11" s="32">
        <v>1.1050260563943015E-7</v>
      </c>
      <c r="D11" s="33">
        <v>3323.5089068038105</v>
      </c>
      <c r="E11" s="33">
        <v>1990125093.8944974</v>
      </c>
      <c r="F11" s="34">
        <v>1.6699999999999999E-6</v>
      </c>
    </row>
    <row r="12" spans="1:6" x14ac:dyDescent="0.3">
      <c r="A12" s="30">
        <v>10197</v>
      </c>
      <c r="B12" s="31">
        <v>26241773547.096615</v>
      </c>
      <c r="C12" s="32">
        <v>1.1290334134390362E-7</v>
      </c>
      <c r="D12" s="33">
        <v>2962.7839162572695</v>
      </c>
      <c r="E12" s="33">
        <v>1774122105.5432754</v>
      </c>
      <c r="F12" s="34">
        <v>1.6699999999999999E-6</v>
      </c>
    </row>
    <row r="13" spans="1:6" x14ac:dyDescent="0.3">
      <c r="A13" s="30">
        <v>10563</v>
      </c>
      <c r="B13" s="31">
        <v>29071840613.74395</v>
      </c>
      <c r="C13" s="32">
        <v>1.1282113212977951E-7</v>
      </c>
      <c r="D13" s="33">
        <v>3279.9179711390962</v>
      </c>
      <c r="E13" s="33">
        <v>1664932980.2736528</v>
      </c>
      <c r="F13" s="34">
        <v>1.9700000000000002E-6</v>
      </c>
    </row>
    <row r="14" spans="1:6" x14ac:dyDescent="0.3">
      <c r="A14" s="30">
        <v>10928</v>
      </c>
      <c r="B14" s="31">
        <v>35331181127.847847</v>
      </c>
      <c r="C14" s="32">
        <v>1.178260738274356E-7</v>
      </c>
      <c r="D14" s="33">
        <v>4162.9343559802992</v>
      </c>
      <c r="E14" s="33">
        <v>2113164647.7057359</v>
      </c>
      <c r="F14" s="34">
        <v>1.9699999999999998E-6</v>
      </c>
    </row>
    <row r="15" spans="1:6" x14ac:dyDescent="0.3">
      <c r="A15" s="30">
        <v>11293</v>
      </c>
      <c r="B15" s="31">
        <v>36196997689.217339</v>
      </c>
      <c r="C15" s="32">
        <v>8.789509162000221E-8</v>
      </c>
      <c r="D15" s="33">
        <v>3181.538428262766</v>
      </c>
      <c r="E15" s="33">
        <v>1614994126.0217085</v>
      </c>
      <c r="F15" s="34">
        <v>1.9700000000000002E-6</v>
      </c>
    </row>
    <row r="16" spans="1:6" x14ac:dyDescent="0.3">
      <c r="A16" s="30">
        <v>11658</v>
      </c>
      <c r="B16" s="31">
        <v>39173033829.721428</v>
      </c>
      <c r="C16" s="32">
        <v>7.1182134774630958E-8</v>
      </c>
      <c r="D16" s="33">
        <v>2788.4201735984084</v>
      </c>
      <c r="E16" s="33">
        <v>1415441712.4865017</v>
      </c>
      <c r="F16" s="34">
        <v>1.9700000000000002E-6</v>
      </c>
    </row>
    <row r="17" spans="1:6" x14ac:dyDescent="0.3">
      <c r="A17" s="30">
        <v>12024</v>
      </c>
      <c r="B17" s="31">
        <v>35009249334.821312</v>
      </c>
      <c r="C17" s="32">
        <v>6.7088316704523763E-8</v>
      </c>
      <c r="D17" s="33">
        <v>2348.7116069621302</v>
      </c>
      <c r="E17" s="33">
        <v>1192239394.3970206</v>
      </c>
      <c r="F17" s="34">
        <v>1.9699999999999998E-6</v>
      </c>
    </row>
    <row r="18" spans="1:6" x14ac:dyDescent="0.3">
      <c r="A18" s="30">
        <v>12389</v>
      </c>
      <c r="B18" s="31">
        <v>40426101678.354729</v>
      </c>
      <c r="C18" s="32">
        <v>5.6466620164512463E-8</v>
      </c>
      <c r="D18" s="33">
        <v>2282.7253282036163</v>
      </c>
      <c r="E18" s="33">
        <v>1383469895.8809798</v>
      </c>
      <c r="F18" s="34">
        <v>1.6499999999999997E-6</v>
      </c>
    </row>
    <row r="19" spans="1:6" x14ac:dyDescent="0.3">
      <c r="A19" s="30">
        <v>12754</v>
      </c>
      <c r="B19" s="31">
        <v>42973561953.60817</v>
      </c>
      <c r="C19" s="32">
        <v>5.6730067317393328E-8</v>
      </c>
      <c r="D19" s="33">
        <v>2437.8930624963641</v>
      </c>
      <c r="E19" s="33">
        <v>1477510946.9674935</v>
      </c>
      <c r="F19" s="34">
        <v>1.6499999999999999E-6</v>
      </c>
    </row>
    <row r="20" spans="1:6" x14ac:dyDescent="0.3">
      <c r="A20" s="30">
        <v>13119</v>
      </c>
      <c r="B20" s="31">
        <v>41673837323.376823</v>
      </c>
      <c r="C20" s="32">
        <v>6.3028844477357386E-8</v>
      </c>
      <c r="D20" s="33">
        <v>2626.6538114298096</v>
      </c>
      <c r="E20" s="33">
        <v>1591911400.8665514</v>
      </c>
      <c r="F20" s="34">
        <v>1.6499999999999999E-6</v>
      </c>
    </row>
    <row r="21" spans="1:6" x14ac:dyDescent="0.3">
      <c r="A21" s="30">
        <v>13485</v>
      </c>
      <c r="B21" s="31">
        <v>51285134332.574791</v>
      </c>
      <c r="C21" s="32">
        <v>6.6219848258856549E-8</v>
      </c>
      <c r="D21" s="33">
        <v>3396.0938134381768</v>
      </c>
      <c r="E21" s="33">
        <v>2058238674.8110163</v>
      </c>
      <c r="F21" s="34">
        <v>1.6499999999999999E-6</v>
      </c>
    </row>
    <row r="22" spans="1:6" x14ac:dyDescent="0.3">
      <c r="A22" s="30">
        <v>13850</v>
      </c>
      <c r="B22" s="31">
        <v>52059636907.102402</v>
      </c>
      <c r="C22" s="32">
        <v>6.9501975687006941E-8</v>
      </c>
      <c r="D22" s="33">
        <v>3618.2476185918404</v>
      </c>
      <c r="E22" s="33">
        <v>2192877344.6011157</v>
      </c>
      <c r="F22" s="34">
        <v>1.6499999999999997E-6</v>
      </c>
    </row>
    <row r="23" spans="1:6" x14ac:dyDescent="0.3">
      <c r="A23" s="30">
        <v>14215</v>
      </c>
      <c r="B23" s="31">
        <v>56984593467.502113</v>
      </c>
      <c r="C23" s="32">
        <v>6.6614683433052893E-8</v>
      </c>
      <c r="D23" s="33">
        <v>3796.0106543988672</v>
      </c>
      <c r="E23" s="33">
        <v>3012706868.5705295</v>
      </c>
      <c r="F23" s="34">
        <v>1.26E-6</v>
      </c>
    </row>
    <row r="24" spans="1:6" x14ac:dyDescent="0.3">
      <c r="A24" s="30">
        <v>14580</v>
      </c>
      <c r="B24" s="31">
        <v>60915760579.863388</v>
      </c>
      <c r="C24" s="32">
        <v>6.7810711234038864E-8</v>
      </c>
      <c r="D24" s="33">
        <v>4130.7410502829644</v>
      </c>
      <c r="E24" s="33">
        <v>3177493115.6022801</v>
      </c>
      <c r="F24" s="34">
        <v>1.3E-6</v>
      </c>
    </row>
    <row r="25" spans="1:6" x14ac:dyDescent="0.3">
      <c r="A25" s="30">
        <v>14946</v>
      </c>
      <c r="B25" s="31">
        <v>58000378255.436768</v>
      </c>
      <c r="C25" s="32">
        <v>8.3082181877048933E-8</v>
      </c>
      <c r="D25" s="33">
        <v>4818.7979751558314</v>
      </c>
      <c r="E25" s="33">
        <v>3706767673.1967926</v>
      </c>
      <c r="F25" s="34">
        <v>1.3000000000000003E-6</v>
      </c>
    </row>
    <row r="26" spans="1:6" x14ac:dyDescent="0.3">
      <c r="A26" s="30">
        <v>15311</v>
      </c>
      <c r="B26" s="31">
        <v>51988318683.802536</v>
      </c>
      <c r="C26" s="32">
        <v>1.1537885527808447E-7</v>
      </c>
      <c r="D26" s="33">
        <v>5998.3526975693876</v>
      </c>
      <c r="E26" s="33">
        <v>4614117459.6687584</v>
      </c>
      <c r="F26" s="34">
        <v>1.3000000000000005E-6</v>
      </c>
    </row>
    <row r="27" spans="1:6" x14ac:dyDescent="0.3">
      <c r="A27" s="30">
        <v>15676</v>
      </c>
      <c r="B27" s="31">
        <v>54857044226.631104</v>
      </c>
      <c r="C27" s="32">
        <v>2.2613723767052385E-7</v>
      </c>
      <c r="D27" s="33">
        <v>12405.220448180116</v>
      </c>
      <c r="E27" s="33">
        <v>9542477267.8308563</v>
      </c>
      <c r="F27" s="34">
        <v>1.3000000000000003E-6</v>
      </c>
    </row>
    <row r="28" spans="1:6" x14ac:dyDescent="0.3">
      <c r="A28" s="30">
        <v>16041</v>
      </c>
      <c r="B28" s="31">
        <v>49480183410.181732</v>
      </c>
      <c r="C28" s="32">
        <v>3.734092466399871E-7</v>
      </c>
      <c r="D28" s="33">
        <v>18476.35801080435</v>
      </c>
      <c r="E28" s="33">
        <v>14212583085.234116</v>
      </c>
      <c r="F28" s="34">
        <v>1.3E-6</v>
      </c>
    </row>
    <row r="29" spans="1:6" x14ac:dyDescent="0.3">
      <c r="A29" s="30">
        <v>16407</v>
      </c>
      <c r="B29" s="31">
        <v>46971381611.109528</v>
      </c>
      <c r="C29" s="32">
        <v>2.8489299047233252E-7</v>
      </c>
      <c r="D29" s="33">
        <v>13381.817373806121</v>
      </c>
      <c r="E29" s="33">
        <v>10293705672.158556</v>
      </c>
      <c r="F29" s="34">
        <v>1.2999999999999998E-6</v>
      </c>
    </row>
    <row r="30" spans="1:6" x14ac:dyDescent="0.3">
      <c r="A30" s="30">
        <v>16772</v>
      </c>
      <c r="B30" s="31">
        <v>39790902923.169876</v>
      </c>
      <c r="C30" s="32">
        <v>2.7525192239387103E-7</v>
      </c>
      <c r="D30" s="33">
        <v>10952.522523390411</v>
      </c>
      <c r="E30" s="33">
        <v>8425017325.6849327</v>
      </c>
      <c r="F30" s="34">
        <v>1.2999999999999998E-6</v>
      </c>
    </row>
    <row r="31" spans="1:6" x14ac:dyDescent="0.3">
      <c r="A31" s="30">
        <v>17137</v>
      </c>
      <c r="B31" s="31">
        <v>52557531419.298729</v>
      </c>
      <c r="C31" s="32">
        <v>2.6158270430254456E-7</v>
      </c>
      <c r="D31" s="33">
        <v>13748.141200126114</v>
      </c>
      <c r="E31" s="33">
        <v>7351947165.8428411</v>
      </c>
      <c r="F31" s="34">
        <v>1.8700000000000001E-6</v>
      </c>
    </row>
    <row r="32" spans="1:6" x14ac:dyDescent="0.3">
      <c r="A32" s="30">
        <v>17502</v>
      </c>
      <c r="B32" s="31">
        <v>54731737441.767784</v>
      </c>
      <c r="C32" s="32">
        <v>2.7627582134099648E-7</v>
      </c>
      <c r="D32" s="33">
        <v>15121.055715144164</v>
      </c>
      <c r="E32" s="33">
        <v>5400377041.1229153</v>
      </c>
      <c r="F32" s="34">
        <v>2.8000000000000003E-6</v>
      </c>
    </row>
    <row r="33" spans="1:6" x14ac:dyDescent="0.3">
      <c r="A33" s="30">
        <v>17868</v>
      </c>
      <c r="B33" s="31">
        <v>63687839932.238899</v>
      </c>
      <c r="C33" s="32">
        <v>3.0000117783969962E-7</v>
      </c>
      <c r="D33" s="33">
        <v>19106.426993737925</v>
      </c>
      <c r="E33" s="33">
        <v>6823723926.3349733</v>
      </c>
      <c r="F33" s="34">
        <v>2.7999999999999999E-6</v>
      </c>
    </row>
    <row r="34" spans="1:6" x14ac:dyDescent="0.3">
      <c r="A34" s="30">
        <v>18233</v>
      </c>
      <c r="B34" s="31">
        <v>60513267174.396545</v>
      </c>
      <c r="C34" s="32">
        <v>3.0111898378414044E-7</v>
      </c>
      <c r="D34" s="33">
        <v>18221.693517012471</v>
      </c>
      <c r="E34" s="33">
        <v>6507747684.6473122</v>
      </c>
      <c r="F34" s="34">
        <v>2.7999999999999994E-6</v>
      </c>
    </row>
    <row r="35" spans="1:6" x14ac:dyDescent="0.3">
      <c r="A35" s="30">
        <v>18598</v>
      </c>
      <c r="B35" s="31">
        <v>66201050511.992744</v>
      </c>
      <c r="C35" s="32">
        <v>2.9472849014212638E-7</v>
      </c>
      <c r="D35" s="33">
        <v>19511.335663222264</v>
      </c>
      <c r="E35" s="33">
        <v>6968334165.4365234</v>
      </c>
      <c r="F35" s="34">
        <v>2.7999999999999999E-6</v>
      </c>
    </row>
    <row r="36" spans="1:6" x14ac:dyDescent="0.3">
      <c r="A36" s="30">
        <v>18963</v>
      </c>
      <c r="B36" s="31">
        <v>74670122511.384354</v>
      </c>
      <c r="C36" s="32">
        <v>3.138483331215197E-7</v>
      </c>
      <c r="D36" s="33">
        <v>23435.093484177643</v>
      </c>
      <c r="E36" s="33">
        <v>8369676244.3491583</v>
      </c>
      <c r="F36" s="34">
        <v>2.7999999999999999E-6</v>
      </c>
    </row>
    <row r="37" spans="1:6" x14ac:dyDescent="0.3">
      <c r="A37" s="30">
        <v>19329</v>
      </c>
      <c r="B37" s="31">
        <v>83593881008.211807</v>
      </c>
      <c r="C37" s="32">
        <v>3.2245840354553191E-7</v>
      </c>
      <c r="D37" s="33">
        <v>26955.54941608314</v>
      </c>
      <c r="E37" s="33">
        <v>9626981934.3154068</v>
      </c>
      <c r="F37" s="34">
        <v>2.8000000000000003E-6</v>
      </c>
    </row>
    <row r="38" spans="1:6" x14ac:dyDescent="0.3">
      <c r="A38" s="30">
        <v>19694</v>
      </c>
      <c r="B38" s="31">
        <v>92978672060.719223</v>
      </c>
      <c r="C38" s="32">
        <v>3.3779939153163852E-7</v>
      </c>
      <c r="D38" s="33">
        <v>31408.13884753071</v>
      </c>
      <c r="E38" s="33">
        <v>11217192445.546682</v>
      </c>
      <c r="F38" s="34">
        <v>2.7999999999999999E-6</v>
      </c>
    </row>
    <row r="39" spans="1:6" x14ac:dyDescent="0.3">
      <c r="A39" s="30">
        <v>20059</v>
      </c>
      <c r="B39" s="31">
        <v>90310926386.96701</v>
      </c>
      <c r="C39" s="32">
        <v>3.5491673908334612E-7</v>
      </c>
      <c r="D39" s="33">
        <v>32052.859496858448</v>
      </c>
      <c r="E39" s="33">
        <v>11447449820.306589</v>
      </c>
      <c r="F39" s="34">
        <v>2.7999999999999999E-6</v>
      </c>
    </row>
    <row r="40" spans="1:6" x14ac:dyDescent="0.3">
      <c r="A40" s="30">
        <v>20424</v>
      </c>
      <c r="B40" s="31">
        <v>97612838214.706055</v>
      </c>
      <c r="C40" s="32">
        <v>3.9487073631499918E-7</v>
      </c>
      <c r="D40" s="33">
        <v>38544.453299637869</v>
      </c>
      <c r="E40" s="33">
        <v>13765876178.442097</v>
      </c>
      <c r="F40" s="34">
        <v>2.7999999999999999E-6</v>
      </c>
    </row>
    <row r="41" spans="1:6" x14ac:dyDescent="0.3">
      <c r="A41" s="30">
        <v>20790</v>
      </c>
      <c r="B41" s="31">
        <v>100787582487.63608</v>
      </c>
      <c r="C41" s="32">
        <v>4.4128136947182703E-7</v>
      </c>
      <c r="D41" s="33">
        <v>44475.682425898784</v>
      </c>
      <c r="E41" s="33">
        <v>15884172294.963852</v>
      </c>
      <c r="F41" s="34">
        <v>2.7999999999999999E-6</v>
      </c>
    </row>
    <row r="42" spans="1:6" x14ac:dyDescent="0.3">
      <c r="A42" s="30">
        <v>21155</v>
      </c>
      <c r="B42" s="31">
        <v>108769551638.0206</v>
      </c>
      <c r="C42" s="32">
        <v>5.4379187072524574E-7</v>
      </c>
      <c r="D42" s="33">
        <v>59147.997963185437</v>
      </c>
      <c r="E42" s="33">
        <v>21124284986.851944</v>
      </c>
      <c r="F42" s="34">
        <v>2.7999999999999999E-6</v>
      </c>
    </row>
    <row r="43" spans="1:6" x14ac:dyDescent="0.3">
      <c r="A43" s="30">
        <v>21520</v>
      </c>
      <c r="B43" s="31">
        <v>113727538277.54456</v>
      </c>
      <c r="C43" s="32">
        <v>6.2068941973938924E-7</v>
      </c>
      <c r="D43" s="33">
        <v>70589.479741878313</v>
      </c>
      <c r="E43" s="33">
        <v>25210528479.24226</v>
      </c>
      <c r="F43" s="34">
        <v>2.7999999999999994E-6</v>
      </c>
    </row>
    <row r="44" spans="1:6" x14ac:dyDescent="0.3">
      <c r="A44" s="30">
        <v>21885</v>
      </c>
      <c r="B44" s="31">
        <v>118985333290.33061</v>
      </c>
      <c r="C44" s="32">
        <v>7.4142307868206658E-7</v>
      </c>
      <c r="D44" s="33">
        <v>88218.472126128705</v>
      </c>
      <c r="E44" s="33">
        <v>31506597187.903114</v>
      </c>
      <c r="F44" s="34">
        <v>2.7999999999999994E-6</v>
      </c>
    </row>
    <row r="45" spans="1:6" x14ac:dyDescent="0.3">
      <c r="A45" s="30">
        <v>22251</v>
      </c>
      <c r="B45" s="31">
        <v>122446507759.68382</v>
      </c>
      <c r="C45" s="32">
        <v>7.7055651864530666E-7</v>
      </c>
      <c r="D45" s="33">
        <v>94351.954739577501</v>
      </c>
      <c r="E45" s="33">
        <v>19947559141.559727</v>
      </c>
      <c r="F45" s="34">
        <v>4.7299999999999996E-6</v>
      </c>
    </row>
    <row r="46" spans="1:6" x14ac:dyDescent="0.3">
      <c r="A46" s="30">
        <v>22616</v>
      </c>
      <c r="B46" s="31">
        <v>124553227581.63948</v>
      </c>
      <c r="C46" s="32">
        <v>8.0347743920680862E-7</v>
      </c>
      <c r="D46" s="33">
        <v>100075.70834223853</v>
      </c>
      <c r="E46" s="33">
        <v>11070321719.274174</v>
      </c>
      <c r="F46" s="34">
        <v>9.0399999999999998E-6</v>
      </c>
    </row>
    <row r="47" spans="1:6" x14ac:dyDescent="0.3">
      <c r="A47" s="30">
        <v>22981</v>
      </c>
      <c r="B47" s="31">
        <v>132118243553.87747</v>
      </c>
      <c r="C47" s="32">
        <v>8.7983556666170201E-7</v>
      </c>
      <c r="D47" s="33">
        <v>116242.32968357454</v>
      </c>
      <c r="E47" s="33">
        <v>12858664788.006033</v>
      </c>
      <c r="F47" s="34">
        <v>9.0399999999999998E-6</v>
      </c>
    </row>
    <row r="48" spans="1:6" x14ac:dyDescent="0.3">
      <c r="A48" s="30">
        <v>23346</v>
      </c>
      <c r="B48" s="31">
        <v>144572297100.39261</v>
      </c>
      <c r="C48" s="32">
        <v>9.2955361314228665E-7</v>
      </c>
      <c r="D48" s="33">
        <v>134387.70112995009</v>
      </c>
      <c r="E48" s="33">
        <v>14865896142.693594</v>
      </c>
      <c r="F48" s="34">
        <v>9.0399999999999998E-6</v>
      </c>
    </row>
    <row r="49" spans="1:6" x14ac:dyDescent="0.3">
      <c r="A49" s="30">
        <v>23712</v>
      </c>
      <c r="B49" s="31">
        <v>150559374265.98788</v>
      </c>
      <c r="C49" s="32">
        <v>9.5350424842150574E-7</v>
      </c>
      <c r="D49" s="33">
        <v>143559.00300230298</v>
      </c>
      <c r="E49" s="33">
        <v>15810462885.716188</v>
      </c>
      <c r="F49" s="34">
        <v>9.0799999999999995E-6</v>
      </c>
    </row>
    <row r="50" spans="1:6" x14ac:dyDescent="0.3">
      <c r="A50" s="30">
        <v>24077</v>
      </c>
      <c r="B50" s="31">
        <v>154497703709.26282</v>
      </c>
      <c r="C50" s="32">
        <v>9.9372396918777866E-7</v>
      </c>
      <c r="D50" s="33">
        <v>153528.07136036604</v>
      </c>
      <c r="E50" s="33">
        <v>16908377903.124014</v>
      </c>
      <c r="F50" s="34">
        <v>9.0799999999999995E-6</v>
      </c>
    </row>
    <row r="51" spans="1:6" x14ac:dyDescent="0.3">
      <c r="A51" s="30">
        <v>24442</v>
      </c>
      <c r="B51" s="31">
        <v>172593403034.78864</v>
      </c>
      <c r="C51" s="32">
        <v>1.0563577080860036E-6</v>
      </c>
      <c r="D51" s="33">
        <v>182320.37166059323</v>
      </c>
      <c r="E51" s="33">
        <v>20079336085.968418</v>
      </c>
      <c r="F51" s="34">
        <v>9.0799999999999995E-6</v>
      </c>
    </row>
    <row r="52" spans="1:6" x14ac:dyDescent="0.3">
      <c r="A52" s="30">
        <v>24807</v>
      </c>
      <c r="B52" s="31">
        <v>180362693476.45175</v>
      </c>
      <c r="C52" s="32">
        <v>1.1267762600972959E-6</v>
      </c>
      <c r="D52" s="33">
        <v>203228.40121647125</v>
      </c>
      <c r="E52" s="33">
        <v>22381982512.827232</v>
      </c>
      <c r="F52" s="34">
        <v>9.0799999999999995E-6</v>
      </c>
    </row>
    <row r="53" spans="1:6" x14ac:dyDescent="0.3">
      <c r="A53" s="30">
        <v>25173</v>
      </c>
      <c r="B53" s="31">
        <v>192359744649.88535</v>
      </c>
      <c r="C53" s="32">
        <v>1.1710197454122978E-6</v>
      </c>
      <c r="D53" s="33">
        <v>225257.05920748334</v>
      </c>
      <c r="E53" s="33">
        <v>24807688115.514542</v>
      </c>
      <c r="F53" s="34">
        <v>9.0801310528653925E-6</v>
      </c>
    </row>
    <row r="54" spans="1:6" x14ac:dyDescent="0.3">
      <c r="A54" s="30">
        <v>25538</v>
      </c>
      <c r="B54" s="31">
        <v>200210207513.24423</v>
      </c>
      <c r="C54" s="32">
        <v>1.2575224437146695E-6</v>
      </c>
      <c r="D54" s="33">
        <v>251768.82940867596</v>
      </c>
      <c r="E54" s="33">
        <v>27728184495.173069</v>
      </c>
      <c r="F54" s="34">
        <v>9.0798887122416532E-6</v>
      </c>
    </row>
    <row r="55" spans="1:6" x14ac:dyDescent="0.3">
      <c r="A55" s="30">
        <v>25903</v>
      </c>
      <c r="B55" s="31">
        <v>206683915420.13736</v>
      </c>
      <c r="C55" s="32">
        <v>1.3701481510503482E-6</v>
      </c>
      <c r="D55" s="33">
        <v>283187.58456474775</v>
      </c>
      <c r="E55" s="33">
        <v>25933181295.788605</v>
      </c>
      <c r="F55" s="34">
        <v>1.0919893758300133E-5</v>
      </c>
    </row>
    <row r="56" spans="1:6" x14ac:dyDescent="0.3">
      <c r="A56" s="30">
        <v>26268</v>
      </c>
      <c r="B56" s="31">
        <v>218189171005.64481</v>
      </c>
      <c r="C56" s="32">
        <v>1.6103922695578172E-6</v>
      </c>
      <c r="D56" s="33">
        <v>351370.15428871906</v>
      </c>
      <c r="E56" s="33">
        <v>23208303069.861916</v>
      </c>
      <c r="F56" s="34">
        <v>1.5139846857007181E-5</v>
      </c>
    </row>
    <row r="57" spans="1:6" x14ac:dyDescent="0.3">
      <c r="A57" s="30">
        <v>26634</v>
      </c>
      <c r="B57" s="31">
        <v>234391675897.32608</v>
      </c>
      <c r="C57" s="32">
        <v>1.7917685998996655E-6</v>
      </c>
      <c r="D57" s="33">
        <v>419975.64495068812</v>
      </c>
      <c r="E57" s="33">
        <v>29368897319.783112</v>
      </c>
      <c r="F57" s="34">
        <v>1.4300014071954595E-5</v>
      </c>
    </row>
    <row r="58" spans="1:6" x14ac:dyDescent="0.3">
      <c r="A58" s="30">
        <v>26999</v>
      </c>
      <c r="B58" s="31">
        <v>242037946991.18192</v>
      </c>
      <c r="C58" s="32">
        <v>2.1825785201032695E-6</v>
      </c>
      <c r="D58" s="33">
        <v>528266.8241528474</v>
      </c>
      <c r="E58" s="33">
        <v>36993872537.429337</v>
      </c>
      <c r="F58" s="34">
        <v>1.4279846577791017E-5</v>
      </c>
    </row>
    <row r="59" spans="1:6" x14ac:dyDescent="0.3">
      <c r="A59" s="30">
        <v>27364</v>
      </c>
      <c r="B59" s="31">
        <v>255578680744.72461</v>
      </c>
      <c r="C59" s="32">
        <v>2.8028964107717827E-6</v>
      </c>
      <c r="D59" s="33">
        <v>716360.56692917598</v>
      </c>
      <c r="E59" s="33">
        <v>50950263491.354134</v>
      </c>
      <c r="F59" s="34">
        <v>1.4059997296201163E-5</v>
      </c>
    </row>
    <row r="60" spans="1:6" x14ac:dyDescent="0.3">
      <c r="A60" s="30">
        <v>27729</v>
      </c>
      <c r="B60" s="31">
        <v>273914144286.76425</v>
      </c>
      <c r="C60" s="32">
        <v>3.3903927209403684E-6</v>
      </c>
      <c r="D60" s="33">
        <v>928676.52095245535</v>
      </c>
      <c r="E60" s="33">
        <v>63782538857.63678</v>
      </c>
      <c r="F60" s="34">
        <v>1.4560043196544277E-5</v>
      </c>
    </row>
    <row r="61" spans="1:6" x14ac:dyDescent="0.3">
      <c r="A61" s="30">
        <v>28095</v>
      </c>
      <c r="B61" s="31">
        <v>302569029415.06134</v>
      </c>
      <c r="C61" s="32">
        <v>3.9016906766252966E-6</v>
      </c>
      <c r="D61" s="33">
        <v>1180530.7611043099</v>
      </c>
      <c r="E61" s="33">
        <v>73006899120.935593</v>
      </c>
      <c r="F61" s="34">
        <v>1.617012604724885E-5</v>
      </c>
    </row>
    <row r="62" spans="1:6" x14ac:dyDescent="0.3">
      <c r="A62" s="30">
        <v>28460</v>
      </c>
      <c r="B62" s="31">
        <v>312876239160.67609</v>
      </c>
      <c r="C62" s="32">
        <v>4.8278183765464764E-6</v>
      </c>
      <c r="D62" s="33">
        <v>1510509.6570046623</v>
      </c>
      <c r="E62" s="33">
        <v>83500022198.2276</v>
      </c>
      <c r="F62" s="34">
        <v>1.8089931202877272E-5</v>
      </c>
    </row>
    <row r="63" spans="1:6" x14ac:dyDescent="0.3">
      <c r="A63" s="30">
        <v>28825</v>
      </c>
      <c r="B63" s="31">
        <v>317578777203.85004</v>
      </c>
      <c r="C63" s="32">
        <v>7.0809869960313947E-6</v>
      </c>
      <c r="D63" s="33">
        <v>2248771.1915960135</v>
      </c>
      <c r="E63" s="33">
        <v>91302706865.390778</v>
      </c>
      <c r="F63" s="34">
        <v>2.4629841423118126E-5</v>
      </c>
    </row>
    <row r="64" spans="1:6" x14ac:dyDescent="0.3">
      <c r="A64" s="30">
        <v>29190</v>
      </c>
      <c r="B64" s="31">
        <v>315596608770.22943</v>
      </c>
      <c r="C64" s="32">
        <v>1.2442946696768521E-5</v>
      </c>
      <c r="D64" s="33">
        <v>3926951.7806088738</v>
      </c>
      <c r="E64" s="33">
        <v>111529899479.78995</v>
      </c>
      <c r="F64" s="34">
        <v>3.5209856719367589E-5</v>
      </c>
    </row>
    <row r="65" spans="1:6" x14ac:dyDescent="0.3">
      <c r="A65" s="30">
        <v>29556</v>
      </c>
      <c r="B65" s="31">
        <v>307872996018.96997</v>
      </c>
      <c r="C65" s="32">
        <v>2.3404653575771409E-5</v>
      </c>
      <c r="D65" s="33">
        <v>7205660.8171588425</v>
      </c>
      <c r="E65" s="33">
        <v>92928266171.049774</v>
      </c>
      <c r="F65" s="34">
        <v>7.7540032909853682E-5</v>
      </c>
    </row>
    <row r="66" spans="1:6" x14ac:dyDescent="0.3">
      <c r="A66" s="30">
        <v>29921</v>
      </c>
      <c r="B66" s="31">
        <v>322825185944.31848</v>
      </c>
      <c r="C66" s="32">
        <v>3.3716070039324974E-5</v>
      </c>
      <c r="D66" s="33">
        <v>10884396.57975675</v>
      </c>
      <c r="E66" s="33">
        <v>97008695546.780258</v>
      </c>
      <c r="F66" s="34">
        <v>1.122002158508357E-4</v>
      </c>
    </row>
    <row r="67" spans="1:6" x14ac:dyDescent="0.3">
      <c r="A67" s="30">
        <v>30286</v>
      </c>
      <c r="B67" s="31">
        <v>334328592920.36523</v>
      </c>
      <c r="C67" s="32">
        <v>4.323279083018266E-5</v>
      </c>
      <c r="D67" s="33">
        <v>14453958.126275437</v>
      </c>
      <c r="E67" s="33">
        <v>87456468237.085785</v>
      </c>
      <c r="F67" s="34">
        <v>1.6527031582263526E-4</v>
      </c>
    </row>
    <row r="68" spans="1:6" x14ac:dyDescent="0.3">
      <c r="A68" s="30">
        <v>30651</v>
      </c>
      <c r="B68" s="31">
        <v>350948087791.12469</v>
      </c>
      <c r="C68" s="32">
        <v>5.4585125823455089E-5</v>
      </c>
      <c r="D68" s="33">
        <v>19156545.529579505</v>
      </c>
      <c r="E68" s="33">
        <v>83169399966.568192</v>
      </c>
      <c r="F68" s="34">
        <v>2.3033165487883656E-4</v>
      </c>
    </row>
    <row r="69" spans="1:6" x14ac:dyDescent="0.3">
      <c r="A69" s="30">
        <v>31017</v>
      </c>
      <c r="B69" s="31">
        <v>374503571479.64246</v>
      </c>
      <c r="C69" s="32">
        <v>8.0915399906653752E-5</v>
      </c>
      <c r="D69" s="33">
        <v>30303106.252745356</v>
      </c>
      <c r="E69" s="33">
        <v>80786164713.356262</v>
      </c>
      <c r="F69" s="34">
        <v>3.7510267210067702E-4</v>
      </c>
    </row>
    <row r="70" spans="1:6" x14ac:dyDescent="0.3">
      <c r="A70" s="30">
        <v>31382</v>
      </c>
      <c r="B70" s="31">
        <v>390387962513.49933</v>
      </c>
      <c r="C70" s="32">
        <v>1.2384417728407819E-4</v>
      </c>
      <c r="D70" s="33">
        <v>48347276.039091885</v>
      </c>
      <c r="E70" s="33">
        <v>91483171500.1716</v>
      </c>
      <c r="F70" s="34">
        <v>5.2848272798458021E-4</v>
      </c>
    </row>
    <row r="71" spans="1:6" x14ac:dyDescent="0.3">
      <c r="A71" s="30">
        <v>31747</v>
      </c>
      <c r="B71" s="31">
        <v>417761871467.5542</v>
      </c>
      <c r="C71" s="32">
        <v>1.6843686605093528E-4</v>
      </c>
      <c r="D71" s="33">
        <v>70366500.38556847</v>
      </c>
      <c r="E71" s="33">
        <v>103344244060.95461</v>
      </c>
      <c r="F71" s="34">
        <v>6.8089423871604143E-4</v>
      </c>
    </row>
    <row r="72" spans="1:6" x14ac:dyDescent="0.3">
      <c r="A72" s="30">
        <v>32112</v>
      </c>
      <c r="B72" s="31">
        <v>457389594293.00787</v>
      </c>
      <c r="C72" s="32">
        <v>2.2505184771763427E-4</v>
      </c>
      <c r="D72" s="33">
        <v>102936373.32246053</v>
      </c>
      <c r="E72" s="33">
        <v>117974277811.88554</v>
      </c>
      <c r="F72" s="34">
        <v>8.7253234545412079E-4</v>
      </c>
    </row>
    <row r="73" spans="1:6" x14ac:dyDescent="0.3">
      <c r="A73" s="30">
        <v>32478</v>
      </c>
      <c r="B73" s="31">
        <v>467087858615.57764</v>
      </c>
      <c r="C73" s="32">
        <v>3.8112471276479623E-4</v>
      </c>
      <c r="D73" s="33">
        <v>178018725.95078579</v>
      </c>
      <c r="E73" s="33">
        <v>124665245225.09381</v>
      </c>
      <c r="F73" s="34">
        <v>1.4279739764627879E-3</v>
      </c>
    </row>
    <row r="74" spans="1:6" x14ac:dyDescent="0.3">
      <c r="A74" s="30">
        <v>32843</v>
      </c>
      <c r="B74" s="31">
        <v>468263249807.74176</v>
      </c>
      <c r="C74" s="32">
        <v>6.6876885727553217E-4</v>
      </c>
      <c r="D74" s="33">
        <v>313159878.47805053</v>
      </c>
      <c r="E74" s="33">
        <v>146194262876.65207</v>
      </c>
      <c r="F74" s="34">
        <v>2.1420804915051402E-3</v>
      </c>
    </row>
    <row r="75" spans="1:6" x14ac:dyDescent="0.3">
      <c r="A75" s="30">
        <v>33208</v>
      </c>
      <c r="B75" s="31">
        <v>511602447883.84088</v>
      </c>
      <c r="C75" s="32">
        <v>1.0583936760043746E-3</v>
      </c>
      <c r="D75" s="33">
        <v>541476795.46861482</v>
      </c>
      <c r="E75" s="33">
        <v>205529932718.46918</v>
      </c>
      <c r="F75" s="34">
        <v>2.6345398371259089E-3</v>
      </c>
    </row>
    <row r="76" spans="1:6" x14ac:dyDescent="0.3">
      <c r="A76" s="30">
        <v>33573</v>
      </c>
      <c r="B76" s="31">
        <v>516342515147.55634</v>
      </c>
      <c r="C76" s="32">
        <v>1.6811408239204141E-3</v>
      </c>
      <c r="D76" s="33">
        <v>868044481.34030175</v>
      </c>
      <c r="E76" s="33">
        <v>205476206605.82446</v>
      </c>
      <c r="F76" s="34">
        <v>4.2245498672530777E-3</v>
      </c>
    </row>
    <row r="77" spans="1:6" x14ac:dyDescent="0.3">
      <c r="A77" s="30">
        <v>33939</v>
      </c>
      <c r="B77" s="31">
        <v>547241930464.75531</v>
      </c>
      <c r="C77" s="32">
        <v>2.7523763785488303E-3</v>
      </c>
      <c r="D77" s="33">
        <v>1506215762.7626541</v>
      </c>
      <c r="E77" s="33">
        <v>215808151345.18253</v>
      </c>
      <c r="F77" s="34">
        <v>6.9794201626493715E-3</v>
      </c>
    </row>
    <row r="78" spans="1:6" x14ac:dyDescent="0.3">
      <c r="A78" s="30">
        <v>34304</v>
      </c>
      <c r="B78" s="31">
        <v>591251231106.68689</v>
      </c>
      <c r="C78" s="32">
        <v>4.6176741209872363E-3</v>
      </c>
      <c r="D78" s="33">
        <v>2730205508.8831916</v>
      </c>
      <c r="E78" s="33">
        <v>244291256602.64462</v>
      </c>
      <c r="F78" s="34">
        <v>1.1176026300949632E-2</v>
      </c>
    </row>
    <row r="79" spans="1:6" x14ac:dyDescent="0.3">
      <c r="A79" s="30">
        <v>34669</v>
      </c>
      <c r="B79" s="31">
        <v>558994538565.81665</v>
      </c>
      <c r="C79" s="32">
        <v>9.5334018137666413E-3</v>
      </c>
      <c r="D79" s="33">
        <v>5329119547.8490028</v>
      </c>
      <c r="E79" s="33">
        <v>181344916472.57986</v>
      </c>
      <c r="F79" s="34">
        <v>2.9386649769445227E-2</v>
      </c>
    </row>
    <row r="80" spans="1:6" x14ac:dyDescent="0.3">
      <c r="A80" s="30">
        <v>35034</v>
      </c>
      <c r="B80" s="31">
        <v>599193089956.32935</v>
      </c>
      <c r="C80" s="32">
        <v>1.7846504688076727E-2</v>
      </c>
      <c r="D80" s="33">
        <v>10693502288.968811</v>
      </c>
      <c r="E80" s="33">
        <v>231545769572.17255</v>
      </c>
      <c r="F80" s="34">
        <v>4.61831037065683E-2</v>
      </c>
    </row>
    <row r="81" spans="1:6" x14ac:dyDescent="0.3">
      <c r="A81" s="30">
        <v>35400</v>
      </c>
      <c r="B81" s="31">
        <v>641168467220.96423</v>
      </c>
      <c r="C81" s="32">
        <v>3.1738850543286158E-2</v>
      </c>
      <c r="D81" s="33">
        <v>20349950154.194054</v>
      </c>
      <c r="E81" s="33">
        <v>249450341009.16403</v>
      </c>
      <c r="F81" s="34">
        <v>8.1579163499505739E-2</v>
      </c>
    </row>
    <row r="82" spans="1:6" x14ac:dyDescent="0.3">
      <c r="A82" s="30">
        <v>35765</v>
      </c>
      <c r="B82" s="31">
        <v>689440753097.61377</v>
      </c>
      <c r="C82" s="32">
        <v>5.7617859059016854E-2</v>
      </c>
      <c r="D82" s="33">
        <v>39724100141.520744</v>
      </c>
      <c r="E82" s="33">
        <v>259999945384.36453</v>
      </c>
      <c r="F82" s="34">
        <v>0.15278503263835536</v>
      </c>
    </row>
    <row r="83" spans="1:6" x14ac:dyDescent="0.3">
      <c r="A83" s="30">
        <v>36130</v>
      </c>
      <c r="B83" s="31">
        <v>710757338122.73914</v>
      </c>
      <c r="C83" s="32">
        <v>0.10122259138662644</v>
      </c>
      <c r="D83" s="33">
        <v>71944699611.844315</v>
      </c>
      <c r="E83" s="33">
        <v>277668319208.86591</v>
      </c>
      <c r="F83" s="34">
        <v>0.25910301836676775</v>
      </c>
    </row>
    <row r="84" spans="1:6" x14ac:dyDescent="0.3">
      <c r="A84" s="30">
        <v>36495</v>
      </c>
      <c r="B84" s="31">
        <v>687564129167.29724</v>
      </c>
      <c r="C84" s="32">
        <v>0.15616617184436837</v>
      </c>
      <c r="D84" s="33">
        <v>107374257949.56363</v>
      </c>
      <c r="E84" s="33">
        <v>254119116159.746</v>
      </c>
      <c r="F84" s="34">
        <v>0.42253514639986917</v>
      </c>
    </row>
    <row r="85" spans="1:6" x14ac:dyDescent="0.3">
      <c r="A85" s="30">
        <v>36861</v>
      </c>
      <c r="B85" s="31">
        <v>735234598392.07874</v>
      </c>
      <c r="C85" s="32">
        <v>0.23325100644256569</v>
      </c>
      <c r="D85" s="33">
        <v>171494210046.34796</v>
      </c>
      <c r="E85" s="33">
        <v>273085452679.50833</v>
      </c>
      <c r="F85" s="34">
        <v>0.62798735107875803</v>
      </c>
    </row>
    <row r="86" spans="1:6" x14ac:dyDescent="0.3">
      <c r="A86" s="30">
        <v>37226</v>
      </c>
      <c r="B86" s="31">
        <v>692958560775.17517</v>
      </c>
      <c r="C86" s="32">
        <v>0.35682683132178261</v>
      </c>
      <c r="D86" s="33">
        <v>247266207478.70868</v>
      </c>
      <c r="E86" s="33">
        <v>202503482926.84915</v>
      </c>
      <c r="F86" s="34">
        <v>1.2210466896909091</v>
      </c>
    </row>
    <row r="87" spans="1:6" x14ac:dyDescent="0.3">
      <c r="A87" s="30">
        <v>37591</v>
      </c>
      <c r="B87" s="31">
        <v>737638602712.50818</v>
      </c>
      <c r="C87" s="32">
        <v>0.49090387392207524</v>
      </c>
      <c r="D87" s="33">
        <v>362109647626.03687</v>
      </c>
      <c r="E87" s="33">
        <v>238145149624.75653</v>
      </c>
      <c r="F87" s="34">
        <v>1.520541771254255</v>
      </c>
    </row>
    <row r="88" spans="1:6" x14ac:dyDescent="0.3">
      <c r="A88" s="30">
        <v>37956</v>
      </c>
      <c r="B88" s="31">
        <v>780150235433.1156</v>
      </c>
      <c r="C88" s="32">
        <v>0.6052318564579735</v>
      </c>
      <c r="D88" s="33">
        <v>472171775307.30963</v>
      </c>
      <c r="E88" s="33">
        <v>316560972258.27411</v>
      </c>
      <c r="F88" s="34">
        <v>1.4915666070234224</v>
      </c>
    </row>
    <row r="89" spans="1:6" x14ac:dyDescent="0.3">
      <c r="A89" s="30">
        <v>38322</v>
      </c>
      <c r="B89" s="31">
        <v>856573256181.96082</v>
      </c>
      <c r="C89" s="32">
        <v>0.68044711250359002</v>
      </c>
      <c r="D89" s="33">
        <v>582852798816.81311</v>
      </c>
      <c r="E89" s="33">
        <v>407020780074.79633</v>
      </c>
      <c r="F89" s="34">
        <v>1.431997645696873</v>
      </c>
    </row>
    <row r="90" spans="1:6" x14ac:dyDescent="0.3">
      <c r="A90" s="30">
        <v>38687</v>
      </c>
      <c r="B90" s="31">
        <v>933598935445.77966</v>
      </c>
      <c r="C90" s="32">
        <v>0.72865962189895284</v>
      </c>
      <c r="D90" s="33">
        <v>680275847307.18665</v>
      </c>
      <c r="E90" s="33">
        <v>504753776872.23297</v>
      </c>
      <c r="F90" s="34">
        <v>1.347738003116286</v>
      </c>
    </row>
    <row r="91" spans="1:6" x14ac:dyDescent="0.3">
      <c r="A91" s="30">
        <v>39052</v>
      </c>
      <c r="B91" s="31">
        <v>998465278248.64648</v>
      </c>
      <c r="C91" s="32">
        <v>0.79698025175278797</v>
      </c>
      <c r="D91" s="33">
        <v>795757108825.0238</v>
      </c>
      <c r="E91" s="33">
        <v>552366854888.39783</v>
      </c>
      <c r="F91" s="34">
        <v>1.440631532798617</v>
      </c>
    </row>
    <row r="92" spans="1:6" x14ac:dyDescent="0.3">
      <c r="A92" s="30">
        <v>39417</v>
      </c>
      <c r="B92" s="31">
        <v>1048822953682.4795</v>
      </c>
      <c r="C92" s="32">
        <v>0.84639110030275688</v>
      </c>
      <c r="D92" s="33">
        <v>887714413790.1012</v>
      </c>
      <c r="E92" s="33">
        <v>683020239447.09265</v>
      </c>
      <c r="F92" s="34">
        <v>1.2996897639646949</v>
      </c>
    </row>
    <row r="93" spans="1:6" x14ac:dyDescent="0.3">
      <c r="A93" s="30">
        <v>39783</v>
      </c>
      <c r="B93" s="31">
        <v>1057371118461.048</v>
      </c>
      <c r="C93" s="32">
        <v>0.94834867232529352</v>
      </c>
      <c r="D93" s="33">
        <v>1002756496347.6455</v>
      </c>
      <c r="E93" s="33">
        <v>782864978209.02759</v>
      </c>
      <c r="F93" s="34">
        <v>1.2808805148515741</v>
      </c>
    </row>
    <row r="94" spans="1:6" x14ac:dyDescent="0.3">
      <c r="A94" s="30">
        <v>40148</v>
      </c>
      <c r="B94" s="31">
        <v>1006372481605.4628</v>
      </c>
      <c r="C94" s="32">
        <v>1.0000000000000011</v>
      </c>
      <c r="D94" s="33">
        <v>1006372481605.4639</v>
      </c>
      <c r="E94" s="33">
        <v>651543400226.78918</v>
      </c>
      <c r="F94" s="34">
        <v>1.5445977677851788</v>
      </c>
    </row>
    <row r="95" spans="1:6" x14ac:dyDescent="0.3">
      <c r="A95" s="30">
        <v>40513</v>
      </c>
      <c r="B95" s="31">
        <v>1091180540507.6541</v>
      </c>
      <c r="C95" s="32">
        <v>1.0700928359774444</v>
      </c>
      <c r="D95" s="33">
        <v>1167664479155.2361</v>
      </c>
      <c r="E95" s="33">
        <v>777460511367.79199</v>
      </c>
      <c r="F95" s="34">
        <v>1.501895545924198</v>
      </c>
    </row>
    <row r="96" spans="1:6" x14ac:dyDescent="0.3">
      <c r="A96" s="30">
        <v>40878</v>
      </c>
      <c r="B96" s="31">
        <v>1213393967701.8147</v>
      </c>
      <c r="C96" s="32">
        <v>1.1578495132700368</v>
      </c>
      <c r="D96" s="33">
        <v>1404927614908.345</v>
      </c>
      <c r="E96" s="33">
        <v>837924285682.43494</v>
      </c>
      <c r="F96" s="34">
        <v>1.6766760898499591</v>
      </c>
    </row>
    <row r="97" spans="1:6" x14ac:dyDescent="0.3">
      <c r="A97" s="30">
        <v>41244</v>
      </c>
      <c r="B97" s="31">
        <v>1271497249381.1667</v>
      </c>
      <c r="C97" s="32">
        <v>1.243792899781458</v>
      </c>
      <c r="D97" s="33">
        <v>1581479250871.949</v>
      </c>
      <c r="E97" s="33">
        <v>877675614736.97473</v>
      </c>
      <c r="F97" s="34">
        <v>1.8018949419551697</v>
      </c>
    </row>
    <row r="98" spans="1:6" x14ac:dyDescent="0.3">
      <c r="A98" s="30">
        <v>41609</v>
      </c>
      <c r="B98" s="31">
        <v>1379394179144.9219</v>
      </c>
      <c r="C98" s="32">
        <v>1.3219044582583297</v>
      </c>
      <c r="D98" s="33">
        <v>1823427315107.2612</v>
      </c>
      <c r="E98" s="33">
        <v>958125299882.7605</v>
      </c>
      <c r="F98" s="34">
        <v>1.9031198897789068</v>
      </c>
    </row>
    <row r="99" spans="1:6" x14ac:dyDescent="0.3">
      <c r="A99" s="30">
        <v>41974</v>
      </c>
      <c r="B99" s="31">
        <v>1447532322531.1846</v>
      </c>
      <c r="C99" s="32">
        <v>1.4195868345511578</v>
      </c>
      <c r="D99" s="33">
        <v>2054897827652.5298</v>
      </c>
      <c r="E99" s="33">
        <v>939922881038.05835</v>
      </c>
      <c r="F99" s="34">
        <v>2.1862408811487644</v>
      </c>
    </row>
    <row r="100" spans="1:6" x14ac:dyDescent="0.3">
      <c r="A100" s="30">
        <v>42339</v>
      </c>
      <c r="B100" s="31">
        <v>1535607237071.4585</v>
      </c>
      <c r="C100" s="32">
        <v>1.5309522425592295</v>
      </c>
      <c r="D100" s="33">
        <v>2350941343284.7319</v>
      </c>
      <c r="E100" s="33">
        <v>867071405832.17285</v>
      </c>
      <c r="F100" s="34">
        <v>2.7113584042463184</v>
      </c>
    </row>
    <row r="101" spans="1:6" x14ac:dyDescent="0.3">
      <c r="A101" s="30">
        <v>42705</v>
      </c>
      <c r="B101" s="31">
        <v>1586636758670.2568</v>
      </c>
      <c r="C101" s="32">
        <v>1.6554259790593795</v>
      </c>
      <c r="D101" s="33">
        <v>2626559709633.3105</v>
      </c>
      <c r="E101" s="33">
        <v>869240574143.98718</v>
      </c>
      <c r="F101" s="34">
        <v>3.0216717762167282</v>
      </c>
    </row>
    <row r="102" spans="1:6" x14ac:dyDescent="0.3">
      <c r="A102" s="30">
        <v>43070</v>
      </c>
      <c r="B102" s="31">
        <v>1705666208538.01</v>
      </c>
      <c r="C102" s="32">
        <v>1.8372318403675205</v>
      </c>
      <c r="D102" s="33">
        <v>3133704267364.979</v>
      </c>
      <c r="E102" s="33">
        <v>859055281285.32922</v>
      </c>
      <c r="F102" s="34">
        <v>3.6478493708534003</v>
      </c>
    </row>
    <row r="103" spans="1:6" x14ac:dyDescent="0.3">
      <c r="A103" s="30">
        <v>43435</v>
      </c>
      <c r="B103" s="31">
        <v>1757060837661.6028</v>
      </c>
      <c r="C103" s="32">
        <v>2.1406006420835646</v>
      </c>
      <c r="D103" s="33">
        <v>3761165557278.313</v>
      </c>
      <c r="E103" s="33">
        <v>797728301969.05518</v>
      </c>
      <c r="F103" s="34">
        <v>4.7148453276567004</v>
      </c>
    </row>
    <row r="104" spans="1:6" x14ac:dyDescent="0.3">
      <c r="A104" s="30">
        <v>43800</v>
      </c>
      <c r="B104" s="31">
        <v>1771442635933.895</v>
      </c>
      <c r="C104" s="32">
        <v>2.4374539351932172</v>
      </c>
      <c r="D104" s="33">
        <v>4317809823926.1182</v>
      </c>
      <c r="E104" s="33">
        <v>760359069444.87268</v>
      </c>
      <c r="F104" s="34">
        <v>5.6786457838643125</v>
      </c>
    </row>
    <row r="105" spans="1:6" x14ac:dyDescent="0.3">
      <c r="A105" s="30">
        <v>44166</v>
      </c>
      <c r="B105" s="31">
        <v>1804389219893.8132</v>
      </c>
      <c r="C105" s="32">
        <v>2.7979373237785201</v>
      </c>
      <c r="D105" s="33">
        <v>5048567944964.5078</v>
      </c>
      <c r="E105" s="33">
        <v>717141002454.83997</v>
      </c>
      <c r="F105" s="34">
        <v>7.0398539864305523</v>
      </c>
    </row>
    <row r="106" spans="1:6" x14ac:dyDescent="0.3">
      <c r="A106" s="30">
        <v>44531</v>
      </c>
      <c r="B106" s="31">
        <v>2010800442569.7439</v>
      </c>
      <c r="C106" s="32">
        <v>3.6085837180057228</v>
      </c>
      <c r="D106" s="33">
        <v>7256141737215.8789</v>
      </c>
      <c r="E106" s="33">
        <v>807924302234.26587</v>
      </c>
      <c r="F106" s="34">
        <v>8.9812148454371989</v>
      </c>
    </row>
    <row r="107" spans="1:6" x14ac:dyDescent="0.3">
      <c r="A107" s="30">
        <v>44896</v>
      </c>
      <c r="B107" s="31">
        <v>2122066634808.561</v>
      </c>
      <c r="C107" s="32">
        <v>7.0741303464727476</v>
      </c>
      <c r="D107" s="33">
        <v>15011775978536.543</v>
      </c>
      <c r="E107" s="33">
        <v>905814253528.45691</v>
      </c>
      <c r="F107" s="34">
        <v>16.572686861639163</v>
      </c>
    </row>
    <row r="108" spans="1:6" x14ac:dyDescent="0.3">
      <c r="A108" s="30">
        <v>45261</v>
      </c>
      <c r="B108" s="35">
        <v>2230529029513.79</v>
      </c>
      <c r="C108" s="32">
        <v>11.901087789297154</v>
      </c>
      <c r="D108" s="33">
        <v>26545721796819.398</v>
      </c>
      <c r="E108" s="33">
        <v>1130009000000</v>
      </c>
      <c r="F108" s="34">
        <v>23.491602099469471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7"/>
  <sheetViews>
    <sheetView zoomScale="90" zoomScaleNormal="90" workbookViewId="0">
      <selection activeCell="K27" sqref="K27"/>
    </sheetView>
  </sheetViews>
  <sheetFormatPr defaultRowHeight="14.4" x14ac:dyDescent="0.3"/>
  <cols>
    <col min="3" max="3" width="17" style="4" bestFit="1" customWidth="1"/>
    <col min="4" max="4" width="16.109375" style="4" bestFit="1" customWidth="1"/>
    <col min="5" max="5" width="19.109375" bestFit="1" customWidth="1"/>
    <col min="6" max="6" width="8.88671875" style="15"/>
    <col min="7" max="7" width="21.33203125" bestFit="1" customWidth="1"/>
    <col min="8" max="8" width="17.77734375" bestFit="1" customWidth="1"/>
    <col min="10" max="10" width="14" bestFit="1" customWidth="1"/>
    <col min="12" max="12" width="14" style="12" bestFit="1" customWidth="1"/>
  </cols>
  <sheetData>
    <row r="1" spans="1:12" x14ac:dyDescent="0.3">
      <c r="A1" t="s">
        <v>52</v>
      </c>
      <c r="B1" s="96" t="s">
        <v>53</v>
      </c>
    </row>
    <row r="4" spans="1:12" x14ac:dyDescent="0.3">
      <c r="C4" s="4" t="s">
        <v>3</v>
      </c>
      <c r="D4" s="4" t="s">
        <v>4</v>
      </c>
      <c r="E4" t="s">
        <v>5</v>
      </c>
      <c r="G4" t="s">
        <v>0</v>
      </c>
      <c r="H4" t="s">
        <v>1</v>
      </c>
      <c r="I4" t="s">
        <v>2</v>
      </c>
      <c r="L4" s="13"/>
    </row>
    <row r="5" spans="1:12" x14ac:dyDescent="0.3">
      <c r="B5" s="30">
        <v>8736</v>
      </c>
      <c r="C5" s="4">
        <v>117</v>
      </c>
      <c r="D5" s="4">
        <v>285</v>
      </c>
      <c r="E5" s="8"/>
      <c r="G5" s="4">
        <v>964</v>
      </c>
      <c r="H5" s="4">
        <v>2959</v>
      </c>
      <c r="K5" s="1"/>
      <c r="L5" s="14"/>
    </row>
    <row r="6" spans="1:12" x14ac:dyDescent="0.3">
      <c r="B6" s="30">
        <v>9102</v>
      </c>
      <c r="C6" s="4">
        <v>107</v>
      </c>
      <c r="D6" s="4">
        <v>250</v>
      </c>
      <c r="E6" s="8">
        <v>-0.12280701754385973</v>
      </c>
      <c r="F6" s="16"/>
      <c r="G6" s="4">
        <v>1215</v>
      </c>
      <c r="H6" s="4">
        <v>3392</v>
      </c>
      <c r="I6" s="7">
        <v>0.14633322068266311</v>
      </c>
      <c r="K6" s="1"/>
      <c r="L6" s="14"/>
    </row>
    <row r="7" spans="1:12" x14ac:dyDescent="0.3">
      <c r="B7" s="30">
        <v>9467</v>
      </c>
      <c r="C7" s="4">
        <v>136</v>
      </c>
      <c r="D7" s="4">
        <v>310</v>
      </c>
      <c r="E7" s="8">
        <v>0.24</v>
      </c>
      <c r="F7" s="16"/>
      <c r="G7" s="4">
        <v>1537</v>
      </c>
      <c r="H7" s="4">
        <v>3817</v>
      </c>
      <c r="I7" s="7">
        <v>0.1252948113207549</v>
      </c>
      <c r="K7" s="1"/>
      <c r="L7" s="14"/>
    </row>
    <row r="8" spans="1:12" x14ac:dyDescent="0.3">
      <c r="B8" s="30">
        <v>9832</v>
      </c>
      <c r="C8" s="4">
        <v>150</v>
      </c>
      <c r="D8" s="4">
        <v>352</v>
      </c>
      <c r="E8" s="8">
        <v>0.13548387096774192</v>
      </c>
      <c r="F8" s="16"/>
      <c r="G8" s="4">
        <v>1662</v>
      </c>
      <c r="H8" s="4">
        <v>4512</v>
      </c>
      <c r="I8" s="7">
        <v>0.18208016767094576</v>
      </c>
      <c r="K8" s="1"/>
      <c r="L8" s="14"/>
    </row>
    <row r="9" spans="1:12" x14ac:dyDescent="0.3">
      <c r="B9" s="30">
        <v>10197</v>
      </c>
      <c r="C9" s="4">
        <v>175</v>
      </c>
      <c r="D9" s="4">
        <v>430</v>
      </c>
      <c r="E9" s="8">
        <v>0.2215909090909092</v>
      </c>
      <c r="F9" s="16"/>
      <c r="G9" s="4">
        <v>1482</v>
      </c>
      <c r="H9" s="4">
        <v>3937</v>
      </c>
      <c r="I9" s="7">
        <v>-0.12743794326241129</v>
      </c>
      <c r="K9" s="1"/>
      <c r="L9" s="14"/>
    </row>
    <row r="10" spans="1:12" x14ac:dyDescent="0.3">
      <c r="B10" s="30">
        <v>10563</v>
      </c>
      <c r="C10" s="4">
        <v>171</v>
      </c>
      <c r="D10" s="4">
        <v>420</v>
      </c>
      <c r="E10" s="8">
        <v>-2.3255813953488483E-2</v>
      </c>
      <c r="F10" s="16"/>
      <c r="G10" s="4">
        <v>1640</v>
      </c>
      <c r="H10" s="4">
        <v>4362</v>
      </c>
      <c r="I10" s="7">
        <v>0.10795021590043177</v>
      </c>
      <c r="K10" s="1"/>
      <c r="L10" s="14"/>
    </row>
    <row r="11" spans="1:12" x14ac:dyDescent="0.3">
      <c r="B11" s="30">
        <v>10928</v>
      </c>
      <c r="C11" s="4">
        <v>187</v>
      </c>
      <c r="D11" s="4">
        <v>444</v>
      </c>
      <c r="E11" s="8">
        <v>5.7142857142857224E-2</v>
      </c>
      <c r="F11" s="16"/>
      <c r="G11" s="4">
        <v>2082</v>
      </c>
      <c r="H11" s="4">
        <v>5301</v>
      </c>
      <c r="I11" s="7">
        <v>0.21526822558459416</v>
      </c>
      <c r="K11" s="1"/>
      <c r="L11" s="14"/>
    </row>
    <row r="12" spans="1:12" x14ac:dyDescent="0.3">
      <c r="B12" s="30">
        <v>11293</v>
      </c>
      <c r="C12" s="4">
        <v>163</v>
      </c>
      <c r="D12" s="4">
        <v>501</v>
      </c>
      <c r="E12" s="8">
        <v>0.12837837837837823</v>
      </c>
      <c r="F12" s="16"/>
      <c r="G12" s="4">
        <v>1591</v>
      </c>
      <c r="H12" s="4">
        <v>5431</v>
      </c>
      <c r="I12" s="7">
        <v>2.4523674778343718E-2</v>
      </c>
      <c r="K12" s="1"/>
      <c r="L12" s="14"/>
    </row>
    <row r="13" spans="1:12" x14ac:dyDescent="0.3">
      <c r="B13" s="30">
        <v>11658</v>
      </c>
      <c r="C13" s="4">
        <v>158</v>
      </c>
      <c r="D13" s="4">
        <v>579</v>
      </c>
      <c r="E13" s="8">
        <v>0.15568862275449091</v>
      </c>
      <c r="F13" s="16"/>
      <c r="G13" s="4">
        <v>1395</v>
      </c>
      <c r="H13" s="4">
        <v>5877</v>
      </c>
      <c r="I13" s="7">
        <v>8.2121156324802061E-2</v>
      </c>
      <c r="K13" s="1"/>
      <c r="L13" s="14"/>
    </row>
    <row r="14" spans="1:12" x14ac:dyDescent="0.3">
      <c r="B14" s="30">
        <v>12024</v>
      </c>
      <c r="C14" s="4">
        <v>147</v>
      </c>
      <c r="D14" s="4">
        <v>684</v>
      </c>
      <c r="E14" s="8">
        <v>0.18134715025906728</v>
      </c>
      <c r="F14" s="16"/>
      <c r="G14" s="4">
        <v>1175</v>
      </c>
      <c r="H14" s="4">
        <v>5253</v>
      </c>
      <c r="I14" s="7">
        <v>-0.1061766207248597</v>
      </c>
      <c r="K14" s="1"/>
      <c r="L14" s="14"/>
    </row>
    <row r="15" spans="1:12" x14ac:dyDescent="0.3">
      <c r="B15" s="30">
        <v>12389</v>
      </c>
      <c r="C15" s="4">
        <v>166</v>
      </c>
      <c r="D15" s="4">
        <v>820</v>
      </c>
      <c r="E15" s="8">
        <v>0.19883040935672525</v>
      </c>
      <c r="F15" s="16"/>
      <c r="G15" s="4">
        <v>1142</v>
      </c>
      <c r="H15" s="4">
        <v>6065</v>
      </c>
      <c r="I15" s="7">
        <v>0.15457833618884437</v>
      </c>
      <c r="K15" s="1"/>
      <c r="L15" s="14"/>
    </row>
    <row r="16" spans="1:12" x14ac:dyDescent="0.3">
      <c r="B16" s="30">
        <v>12754</v>
      </c>
      <c r="C16" s="4">
        <v>197</v>
      </c>
      <c r="D16" s="4">
        <v>929</v>
      </c>
      <c r="E16" s="8">
        <v>0.13292682926829258</v>
      </c>
      <c r="F16" s="16"/>
      <c r="G16" s="4">
        <v>1219</v>
      </c>
      <c r="H16" s="4">
        <v>6447</v>
      </c>
      <c r="I16" s="7">
        <v>6.2984336356141743E-2</v>
      </c>
      <c r="K16" s="1"/>
      <c r="L16" s="14"/>
    </row>
    <row r="17" spans="2:12" x14ac:dyDescent="0.3">
      <c r="B17" s="30">
        <v>13119</v>
      </c>
      <c r="C17" s="4">
        <v>214</v>
      </c>
      <c r="D17" s="4">
        <v>922</v>
      </c>
      <c r="E17" s="8">
        <v>-7.5349838536060074E-3</v>
      </c>
      <c r="F17" s="16"/>
      <c r="G17" s="4">
        <v>1314</v>
      </c>
      <c r="H17" s="4">
        <v>6252</v>
      </c>
      <c r="I17" s="7">
        <v>-3.0246626337831657E-2</v>
      </c>
      <c r="K17" s="1"/>
      <c r="L17" s="14"/>
    </row>
    <row r="18" spans="2:12" x14ac:dyDescent="0.3">
      <c r="B18" s="30">
        <v>13485</v>
      </c>
      <c r="C18" s="4">
        <v>241</v>
      </c>
      <c r="D18" s="4">
        <v>890</v>
      </c>
      <c r="E18" s="8">
        <v>-3.470715835141007E-2</v>
      </c>
      <c r="F18" s="16"/>
      <c r="G18" s="4">
        <v>1698</v>
      </c>
      <c r="H18" s="4">
        <v>7694</v>
      </c>
      <c r="I18" s="7">
        <v>0.2306461932181702</v>
      </c>
      <c r="K18" s="1"/>
      <c r="L18" s="14"/>
    </row>
    <row r="19" spans="2:12" x14ac:dyDescent="0.3">
      <c r="B19" s="30">
        <v>13850</v>
      </c>
      <c r="C19" s="4">
        <v>273</v>
      </c>
      <c r="D19" s="4">
        <v>977</v>
      </c>
      <c r="E19" s="8">
        <v>9.7752808988764026E-2</v>
      </c>
      <c r="F19" s="16"/>
      <c r="G19" s="4">
        <v>1810</v>
      </c>
      <c r="H19" s="4">
        <v>7811</v>
      </c>
      <c r="I19" s="7">
        <v>1.5206654536002163E-2</v>
      </c>
      <c r="K19" s="1"/>
      <c r="L19" s="14"/>
    </row>
    <row r="20" spans="2:12" x14ac:dyDescent="0.3">
      <c r="B20" s="30">
        <v>14215</v>
      </c>
      <c r="C20" s="4">
        <v>292</v>
      </c>
      <c r="D20" s="4">
        <v>1141</v>
      </c>
      <c r="E20" s="8">
        <v>0.1678607983623337</v>
      </c>
      <c r="F20" s="16"/>
      <c r="G20" s="4">
        <v>1898</v>
      </c>
      <c r="H20" s="4">
        <v>8550</v>
      </c>
      <c r="I20" s="7">
        <v>9.4610165151709114E-2</v>
      </c>
      <c r="K20" s="1"/>
      <c r="L20" s="14"/>
    </row>
    <row r="21" spans="2:12" x14ac:dyDescent="0.3">
      <c r="B21" s="30">
        <v>14580</v>
      </c>
      <c r="C21" s="4">
        <v>349</v>
      </c>
      <c r="D21" s="4">
        <v>1343</v>
      </c>
      <c r="E21" s="8">
        <v>0.17703768624014019</v>
      </c>
      <c r="F21" s="16"/>
      <c r="G21" s="4">
        <v>2066</v>
      </c>
      <c r="H21" s="4">
        <v>9139</v>
      </c>
      <c r="I21" s="7">
        <v>6.8888888888888999E-2</v>
      </c>
      <c r="K21" s="1"/>
      <c r="L21" s="14"/>
    </row>
    <row r="22" spans="2:12" x14ac:dyDescent="0.3">
      <c r="B22" s="30">
        <v>14946</v>
      </c>
      <c r="C22" s="4">
        <v>410</v>
      </c>
      <c r="D22" s="4">
        <v>1195</v>
      </c>
      <c r="E22" s="8">
        <v>-0.1102010424422933</v>
      </c>
      <c r="F22" s="16"/>
      <c r="G22" s="4">
        <v>2410</v>
      </c>
      <c r="H22" s="4">
        <v>8702</v>
      </c>
      <c r="I22" s="7">
        <v>-4.781704781704775E-2</v>
      </c>
      <c r="K22" s="1"/>
      <c r="L22" s="14"/>
    </row>
    <row r="23" spans="2:12" x14ac:dyDescent="0.3">
      <c r="B23" s="30">
        <v>15311</v>
      </c>
      <c r="C23" s="4">
        <v>522</v>
      </c>
      <c r="D23" s="4">
        <v>1159</v>
      </c>
      <c r="E23" s="8">
        <v>-3.0125523012552266E-2</v>
      </c>
      <c r="F23" s="16"/>
      <c r="G23" s="4">
        <v>3000</v>
      </c>
      <c r="H23" s="4">
        <v>7800</v>
      </c>
      <c r="I23" s="7">
        <v>-0.10365433233739367</v>
      </c>
      <c r="K23" s="1"/>
      <c r="L23" s="14"/>
    </row>
    <row r="24" spans="2:12" x14ac:dyDescent="0.3">
      <c r="B24" s="30">
        <v>15676</v>
      </c>
      <c r="C24" s="4">
        <v>754</v>
      </c>
      <c r="D24" s="4">
        <v>1130</v>
      </c>
      <c r="E24" s="8">
        <v>-2.502157031924071E-2</v>
      </c>
      <c r="F24" s="16"/>
      <c r="G24" s="4">
        <v>6204</v>
      </c>
      <c r="H24" s="4">
        <v>8230</v>
      </c>
      <c r="I24" s="7">
        <v>5.5128205128205113E-2</v>
      </c>
      <c r="K24" s="1"/>
      <c r="L24" s="14"/>
    </row>
    <row r="25" spans="2:12" x14ac:dyDescent="0.3">
      <c r="B25" s="30">
        <v>16041</v>
      </c>
      <c r="C25" s="4">
        <v>891</v>
      </c>
      <c r="D25" s="4">
        <v>1094</v>
      </c>
      <c r="E25" s="8">
        <v>-3.1858407079646017E-2</v>
      </c>
      <c r="F25" s="16"/>
      <c r="G25" s="4">
        <v>9240</v>
      </c>
      <c r="H25" s="4">
        <v>7424</v>
      </c>
      <c r="I25" s="7">
        <v>-9.7934386391251571E-2</v>
      </c>
      <c r="K25" s="1"/>
      <c r="L25" s="14"/>
    </row>
    <row r="26" spans="2:12" x14ac:dyDescent="0.3">
      <c r="B26" s="30">
        <v>16407</v>
      </c>
      <c r="C26" s="4">
        <v>921</v>
      </c>
      <c r="D26" s="4">
        <v>1014</v>
      </c>
      <c r="E26" s="8">
        <v>-7.3126142595978078E-2</v>
      </c>
      <c r="F26" s="16"/>
      <c r="G26" s="4">
        <v>6692</v>
      </c>
      <c r="H26" s="4">
        <v>7047</v>
      </c>
      <c r="I26" s="7">
        <v>-5.078125E-2</v>
      </c>
      <c r="K26" s="1"/>
      <c r="L26" s="14"/>
    </row>
    <row r="27" spans="2:12" x14ac:dyDescent="0.3">
      <c r="B27" s="30">
        <v>16772</v>
      </c>
      <c r="C27" s="4">
        <v>774</v>
      </c>
      <c r="D27" s="4">
        <v>831</v>
      </c>
      <c r="E27" s="8">
        <v>-0.18047337278106512</v>
      </c>
      <c r="F27" s="16"/>
      <c r="G27" s="4">
        <v>5477</v>
      </c>
      <c r="H27" s="4">
        <v>5970</v>
      </c>
      <c r="I27" s="7">
        <v>-0.15283099191145169</v>
      </c>
      <c r="K27" s="1"/>
      <c r="L27" s="14"/>
    </row>
    <row r="28" spans="2:12" x14ac:dyDescent="0.3">
      <c r="B28" s="30">
        <v>17137</v>
      </c>
      <c r="C28" s="4">
        <v>918</v>
      </c>
      <c r="D28" s="4">
        <v>1079</v>
      </c>
      <c r="E28" s="8">
        <v>0.29843561973525878</v>
      </c>
      <c r="F28" s="16"/>
      <c r="G28" s="4">
        <v>6876</v>
      </c>
      <c r="H28" s="4">
        <v>7885</v>
      </c>
      <c r="I28" s="7">
        <v>0.32077051926298139</v>
      </c>
      <c r="K28" s="1"/>
      <c r="L28" s="14"/>
    </row>
    <row r="29" spans="2:12" x14ac:dyDescent="0.3">
      <c r="B29" s="30">
        <v>17502</v>
      </c>
      <c r="C29" s="4">
        <v>1043</v>
      </c>
      <c r="D29" s="4">
        <v>1135</v>
      </c>
      <c r="E29" s="8">
        <v>5.1899907321594017E-2</v>
      </c>
      <c r="F29" s="16"/>
      <c r="G29" s="4">
        <v>7562</v>
      </c>
      <c r="H29" s="4">
        <v>8212</v>
      </c>
      <c r="I29" s="7">
        <v>4.1471147748890332E-2</v>
      </c>
      <c r="K29" s="1"/>
      <c r="L29" s="14"/>
    </row>
    <row r="30" spans="2:12" x14ac:dyDescent="0.3">
      <c r="B30" s="30">
        <v>17868</v>
      </c>
      <c r="C30" s="5">
        <v>1193</v>
      </c>
      <c r="D30" s="5">
        <v>4051</v>
      </c>
      <c r="E30" s="25"/>
      <c r="F30" s="6"/>
      <c r="G30" s="5">
        <v>9513</v>
      </c>
      <c r="H30" s="5">
        <v>37133</v>
      </c>
      <c r="I30" s="22"/>
      <c r="K30" s="1"/>
      <c r="L30" s="14"/>
    </row>
    <row r="31" spans="2:12" x14ac:dyDescent="0.3">
      <c r="B31" s="30">
        <v>18233</v>
      </c>
      <c r="C31" s="4">
        <v>1187</v>
      </c>
      <c r="D31" s="4">
        <v>3777</v>
      </c>
      <c r="E31" s="8">
        <v>-6.7637620340656637E-2</v>
      </c>
      <c r="G31" s="4">
        <v>9072</v>
      </c>
      <c r="H31" s="4">
        <v>35282</v>
      </c>
      <c r="I31" s="7">
        <v>-4.9847844235585657E-2</v>
      </c>
      <c r="K31" s="1"/>
      <c r="L31" s="14"/>
    </row>
    <row r="32" spans="2:12" x14ac:dyDescent="0.3">
      <c r="B32" s="30">
        <v>18598</v>
      </c>
      <c r="C32" s="4">
        <v>1238</v>
      </c>
      <c r="D32" s="4">
        <v>4187</v>
      </c>
      <c r="E32" s="8">
        <v>0.10855176065660573</v>
      </c>
      <c r="G32" s="4">
        <v>9715</v>
      </c>
      <c r="H32" s="4">
        <v>38598</v>
      </c>
      <c r="I32" s="7">
        <v>9.3985601723258302E-2</v>
      </c>
      <c r="K32" s="1"/>
      <c r="L32" s="14"/>
    </row>
    <row r="33" spans="2:12" x14ac:dyDescent="0.3">
      <c r="B33" s="30">
        <v>18963</v>
      </c>
      <c r="C33" s="4">
        <v>1362</v>
      </c>
      <c r="D33" s="4">
        <v>4316</v>
      </c>
      <c r="E33" s="8">
        <v>3.0809648913303248E-2</v>
      </c>
      <c r="G33" s="4">
        <v>11668</v>
      </c>
      <c r="H33" s="4">
        <v>43536</v>
      </c>
      <c r="I33" s="7">
        <v>0.12793408984921498</v>
      </c>
      <c r="K33" s="1"/>
      <c r="L33" s="14"/>
    </row>
    <row r="34" spans="2:12" x14ac:dyDescent="0.3">
      <c r="B34" s="30">
        <v>19329</v>
      </c>
      <c r="C34" s="4">
        <v>1537</v>
      </c>
      <c r="D34" s="4">
        <v>4779</v>
      </c>
      <c r="E34" s="8">
        <v>0.10727525486561645</v>
      </c>
      <c r="G34" s="4">
        <v>13421</v>
      </c>
      <c r="H34" s="4">
        <v>48739</v>
      </c>
      <c r="I34" s="7">
        <v>0.11951029033443589</v>
      </c>
      <c r="K34" s="1"/>
      <c r="L34" s="14"/>
    </row>
    <row r="35" spans="2:12" x14ac:dyDescent="0.3">
      <c r="B35" s="30">
        <v>19694</v>
      </c>
      <c r="C35" s="4">
        <v>1826</v>
      </c>
      <c r="D35" s="4">
        <v>5617</v>
      </c>
      <c r="E35" s="8">
        <v>0.17535049173467243</v>
      </c>
      <c r="G35" s="4">
        <v>15638</v>
      </c>
      <c r="H35" s="4">
        <v>54210</v>
      </c>
      <c r="I35" s="7">
        <v>0.11225096944951687</v>
      </c>
      <c r="K35" s="1"/>
      <c r="L35" s="14"/>
    </row>
    <row r="36" spans="2:12" x14ac:dyDescent="0.3">
      <c r="B36" s="30">
        <v>20059</v>
      </c>
      <c r="C36" s="4">
        <v>2164</v>
      </c>
      <c r="D36" s="4">
        <v>6141</v>
      </c>
      <c r="E36" s="8">
        <v>9.3288232152394526E-2</v>
      </c>
      <c r="G36" s="4">
        <v>15959</v>
      </c>
      <c r="H36" s="4">
        <v>52655</v>
      </c>
      <c r="I36" s="7">
        <v>-2.8684744512082715E-2</v>
      </c>
      <c r="K36" s="1"/>
      <c r="L36" s="14"/>
    </row>
    <row r="37" spans="2:12" x14ac:dyDescent="0.3">
      <c r="B37" s="30">
        <v>20424</v>
      </c>
      <c r="C37" s="4">
        <v>2682</v>
      </c>
      <c r="D37" s="4">
        <v>6926</v>
      </c>
      <c r="E37" s="8">
        <v>0.12782934375508886</v>
      </c>
      <c r="G37" s="4">
        <v>19191</v>
      </c>
      <c r="H37" s="4">
        <v>56912</v>
      </c>
      <c r="I37" s="7">
        <v>8.0847023074731794E-2</v>
      </c>
      <c r="K37" s="1"/>
      <c r="L37" s="14"/>
    </row>
    <row r="38" spans="2:12" x14ac:dyDescent="0.3">
      <c r="B38" s="30">
        <v>20790</v>
      </c>
      <c r="C38" s="4">
        <v>3250</v>
      </c>
      <c r="D38" s="4">
        <v>7605</v>
      </c>
      <c r="E38" s="8">
        <v>9.8036384637597535E-2</v>
      </c>
      <c r="G38" s="4">
        <v>22144</v>
      </c>
      <c r="H38" s="4">
        <v>58763</v>
      </c>
      <c r="I38" s="7">
        <v>3.2523896542029862E-2</v>
      </c>
      <c r="K38" s="1"/>
      <c r="L38" s="14"/>
    </row>
    <row r="39" spans="2:12" x14ac:dyDescent="0.3">
      <c r="B39" s="30">
        <v>21155</v>
      </c>
      <c r="C39" s="4">
        <v>4141</v>
      </c>
      <c r="D39" s="4">
        <v>8376</v>
      </c>
      <c r="E39" s="8">
        <v>0.10138067061143971</v>
      </c>
      <c r="G39" s="4">
        <v>29449</v>
      </c>
      <c r="H39" s="4">
        <v>63417</v>
      </c>
      <c r="I39" s="7">
        <v>7.9199496281673734E-2</v>
      </c>
      <c r="K39" s="1"/>
      <c r="L39" s="14"/>
    </row>
    <row r="40" spans="2:12" x14ac:dyDescent="0.3">
      <c r="B40" s="30">
        <v>21520</v>
      </c>
      <c r="C40" s="4">
        <v>5305</v>
      </c>
      <c r="D40" s="4">
        <v>9114</v>
      </c>
      <c r="E40" s="8">
        <v>8.810888252148999E-2</v>
      </c>
      <c r="G40" s="4">
        <v>35146</v>
      </c>
      <c r="H40" s="4">
        <v>66308</v>
      </c>
      <c r="I40" s="7">
        <v>4.5587145402652143E-2</v>
      </c>
      <c r="K40" s="1"/>
      <c r="L40" s="14"/>
    </row>
    <row r="41" spans="2:12" x14ac:dyDescent="0.3">
      <c r="B41" s="30">
        <v>21885</v>
      </c>
      <c r="C41" s="4">
        <v>6832</v>
      </c>
      <c r="D41" s="4">
        <v>9362</v>
      </c>
      <c r="E41" s="8">
        <v>2.7210884353741562E-2</v>
      </c>
      <c r="G41" s="4">
        <v>43923</v>
      </c>
      <c r="H41" s="4">
        <v>69373</v>
      </c>
      <c r="I41" s="7">
        <v>4.6223683416782249E-2</v>
      </c>
      <c r="K41" s="1"/>
      <c r="L41" s="14"/>
    </row>
    <row r="42" spans="2:12" x14ac:dyDescent="0.3">
      <c r="B42" s="30">
        <v>22251</v>
      </c>
      <c r="C42" s="4">
        <v>6872</v>
      </c>
      <c r="D42" s="4">
        <v>9250</v>
      </c>
      <c r="E42" s="8">
        <v>-1.1963255714590844E-2</v>
      </c>
      <c r="G42" s="4">
        <v>46977</v>
      </c>
      <c r="H42" s="4">
        <v>71391</v>
      </c>
      <c r="I42" s="7">
        <v>2.9089126893748301E-2</v>
      </c>
      <c r="K42" s="1"/>
      <c r="L42" s="14"/>
    </row>
    <row r="43" spans="2:12" x14ac:dyDescent="0.3">
      <c r="B43" s="30">
        <v>22616</v>
      </c>
      <c r="C43" s="4">
        <v>7652</v>
      </c>
      <c r="D43" s="4">
        <v>10445</v>
      </c>
      <c r="E43" s="8">
        <v>0.1291891891891892</v>
      </c>
      <c r="G43" s="4">
        <v>49827</v>
      </c>
      <c r="H43" s="4">
        <v>72619</v>
      </c>
      <c r="I43" s="7">
        <v>1.7201047751117072E-2</v>
      </c>
      <c r="K43" s="1"/>
      <c r="L43" s="14"/>
    </row>
    <row r="44" spans="2:12" x14ac:dyDescent="0.3">
      <c r="B44" s="30">
        <v>22981</v>
      </c>
      <c r="C44" s="4">
        <v>9055</v>
      </c>
      <c r="D44" s="4">
        <v>10946</v>
      </c>
      <c r="E44" s="8">
        <v>4.796553374820476E-2</v>
      </c>
      <c r="G44" s="4">
        <v>57876</v>
      </c>
      <c r="H44" s="4">
        <v>77030</v>
      </c>
      <c r="I44" s="7">
        <v>6.0741679174871589E-2</v>
      </c>
      <c r="K44" s="1"/>
      <c r="L44" s="14"/>
    </row>
    <row r="45" spans="2:12" x14ac:dyDescent="0.3">
      <c r="B45" s="30">
        <v>23346</v>
      </c>
      <c r="C45" s="4">
        <v>10661</v>
      </c>
      <c r="D45" s="4">
        <v>12528</v>
      </c>
      <c r="E45" s="8">
        <v>0.14452768134478361</v>
      </c>
      <c r="G45" s="4">
        <v>66910</v>
      </c>
      <c r="H45" s="4">
        <v>84291</v>
      </c>
      <c r="I45" s="7">
        <v>9.4261975853563482E-2</v>
      </c>
      <c r="K45" s="1"/>
      <c r="L45" s="14"/>
    </row>
    <row r="46" spans="2:12" x14ac:dyDescent="0.3">
      <c r="B46" s="30">
        <v>23712</v>
      </c>
      <c r="C46" s="4">
        <v>11808</v>
      </c>
      <c r="D46" s="4">
        <v>13635</v>
      </c>
      <c r="E46" s="8">
        <v>8.8362068965517293E-2</v>
      </c>
      <c r="G46" s="4">
        <v>71477</v>
      </c>
      <c r="H46" s="4">
        <v>87782</v>
      </c>
      <c r="I46" s="7">
        <v>4.1416046790286029E-2</v>
      </c>
      <c r="K46" s="1"/>
      <c r="L46" s="14"/>
    </row>
    <row r="47" spans="2:12" x14ac:dyDescent="0.3">
      <c r="B47" s="30">
        <v>24077</v>
      </c>
      <c r="C47" s="4">
        <v>13468</v>
      </c>
      <c r="D47" s="4">
        <v>14931</v>
      </c>
      <c r="E47" s="8">
        <v>9.5049504950495134E-2</v>
      </c>
      <c r="G47" s="4">
        <v>76440</v>
      </c>
      <c r="H47" s="4">
        <v>90078</v>
      </c>
      <c r="I47" s="7">
        <v>2.6155703902850148E-2</v>
      </c>
      <c r="K47" s="1"/>
      <c r="L47" s="14"/>
    </row>
    <row r="48" spans="2:12" x14ac:dyDescent="0.3">
      <c r="B48" s="30">
        <v>24442</v>
      </c>
      <c r="C48" s="4">
        <v>16153</v>
      </c>
      <c r="D48" s="4">
        <v>17221</v>
      </c>
      <c r="E48" s="8">
        <v>0.15337217868863434</v>
      </c>
      <c r="G48" s="4">
        <v>90776</v>
      </c>
      <c r="H48" s="4">
        <v>100629</v>
      </c>
      <c r="I48" s="7">
        <v>0.11713181909012178</v>
      </c>
      <c r="K48" s="1"/>
      <c r="L48" s="14"/>
    </row>
    <row r="49" spans="2:12" x14ac:dyDescent="0.3">
      <c r="B49" s="30">
        <v>24807</v>
      </c>
      <c r="C49" s="4">
        <v>18790</v>
      </c>
      <c r="D49" s="4">
        <v>19038</v>
      </c>
      <c r="E49" s="8">
        <v>0.10551071366355018</v>
      </c>
      <c r="G49" s="4">
        <v>101185</v>
      </c>
      <c r="H49" s="4">
        <v>105159</v>
      </c>
      <c r="I49" s="7">
        <v>4.501684405091979E-2</v>
      </c>
      <c r="K49" s="1"/>
      <c r="L49" s="14"/>
    </row>
    <row r="50" spans="2:12" x14ac:dyDescent="0.3">
      <c r="B50" s="30">
        <v>25173</v>
      </c>
      <c r="C50" s="5">
        <v>24789.9</v>
      </c>
      <c r="D50" s="5">
        <v>4763824.5999999996</v>
      </c>
      <c r="E50" s="25"/>
      <c r="F50" s="6"/>
      <c r="G50" s="5">
        <v>163515.1</v>
      </c>
      <c r="H50" s="5">
        <v>31425049.199999999</v>
      </c>
      <c r="I50" s="22"/>
      <c r="J50" s="4"/>
      <c r="K50" s="1"/>
      <c r="L50" s="14"/>
    </row>
    <row r="51" spans="2:12" x14ac:dyDescent="0.3">
      <c r="B51" s="30">
        <v>25538</v>
      </c>
      <c r="C51" s="4">
        <v>28227.7</v>
      </c>
      <c r="D51" s="4">
        <v>5321192.0999999996</v>
      </c>
      <c r="E51" s="8">
        <v>0.11700000457615502</v>
      </c>
      <c r="G51" s="4">
        <v>182759.8</v>
      </c>
      <c r="H51" s="4">
        <v>32707548.300000001</v>
      </c>
      <c r="I51" s="7">
        <v>4.0811363312042201E-2</v>
      </c>
      <c r="J51" s="4"/>
      <c r="K51" s="1"/>
      <c r="L51" s="14"/>
    </row>
    <row r="52" spans="2:12" x14ac:dyDescent="0.3">
      <c r="B52" s="30">
        <v>25903</v>
      </c>
      <c r="C52" s="4">
        <v>31551</v>
      </c>
      <c r="D52" s="4">
        <v>5406331.2000000002</v>
      </c>
      <c r="E52" s="8">
        <v>1.6000004961294535E-2</v>
      </c>
      <c r="G52" s="4">
        <v>205566.9</v>
      </c>
      <c r="H52" s="4">
        <v>33765132.299999997</v>
      </c>
      <c r="I52" s="7">
        <v>3.2334554406207021E-2</v>
      </c>
      <c r="J52" s="4"/>
      <c r="K52" s="1"/>
      <c r="L52" s="14"/>
    </row>
    <row r="53" spans="2:12" x14ac:dyDescent="0.3">
      <c r="B53" s="30">
        <v>26268</v>
      </c>
      <c r="C53" s="4">
        <v>40267.199999999997</v>
      </c>
      <c r="D53" s="4">
        <v>5876682</v>
      </c>
      <c r="E53" s="8">
        <v>8.6999997336456122E-2</v>
      </c>
      <c r="G53" s="4">
        <v>255061</v>
      </c>
      <c r="H53" s="4">
        <v>35644700.200000003</v>
      </c>
      <c r="I53" s="7">
        <v>5.5665942111531731E-2</v>
      </c>
      <c r="J53" s="4"/>
      <c r="K53" s="1"/>
      <c r="L53" s="14"/>
    </row>
    <row r="54" spans="2:12" x14ac:dyDescent="0.3">
      <c r="B54" s="30">
        <v>26634</v>
      </c>
      <c r="C54" s="4">
        <v>50241.5</v>
      </c>
      <c r="D54" s="4">
        <v>6517240.2999999998</v>
      </c>
      <c r="E54" s="8">
        <v>0.10899999353376615</v>
      </c>
      <c r="G54" s="4">
        <v>304862.3</v>
      </c>
      <c r="H54" s="4">
        <v>38291639.299999997</v>
      </c>
      <c r="I54" s="7">
        <v>7.4258980581915213E-2</v>
      </c>
      <c r="J54" s="4"/>
      <c r="K54" s="1"/>
      <c r="L54" s="14"/>
    </row>
    <row r="55" spans="2:12" x14ac:dyDescent="0.3">
      <c r="B55" s="30">
        <v>26999</v>
      </c>
      <c r="C55" s="4">
        <v>63917.3</v>
      </c>
      <c r="D55" s="4">
        <v>7357964.4000000004</v>
      </c>
      <c r="E55" s="8">
        <v>0.129000015543389</v>
      </c>
      <c r="G55" s="4">
        <v>383471.1</v>
      </c>
      <c r="H55" s="4">
        <v>39540779.899999999</v>
      </c>
      <c r="I55" s="7">
        <v>3.2621758243711552E-2</v>
      </c>
      <c r="J55" s="4"/>
      <c r="K55" s="1"/>
      <c r="L55" s="14"/>
    </row>
    <row r="56" spans="2:12" x14ac:dyDescent="0.3">
      <c r="B56" s="30">
        <v>27364</v>
      </c>
      <c r="C56" s="4">
        <v>82311.7</v>
      </c>
      <c r="D56" s="4">
        <v>7895095.7999999998</v>
      </c>
      <c r="E56" s="8">
        <v>7.2999999836911231E-2</v>
      </c>
      <c r="G56" s="4">
        <v>520008.69999999995</v>
      </c>
      <c r="H56" s="4">
        <v>41752876.200000003</v>
      </c>
      <c r="I56" s="7">
        <v>5.5944680544857163E-2</v>
      </c>
      <c r="J56" s="4"/>
      <c r="K56" s="1"/>
      <c r="L56" s="14"/>
    </row>
    <row r="57" spans="2:12" x14ac:dyDescent="0.3">
      <c r="B57" s="30">
        <v>27729</v>
      </c>
      <c r="C57" s="4">
        <v>106837.8</v>
      </c>
      <c r="D57" s="4">
        <v>8581969.0999999996</v>
      </c>
      <c r="E57" s="8">
        <v>8.699999561753273E-2</v>
      </c>
      <c r="G57" s="4">
        <v>674129.8</v>
      </c>
      <c r="H57" s="4">
        <v>44748268.200000003</v>
      </c>
      <c r="I57" s="7">
        <v>7.1740973858945831E-2</v>
      </c>
      <c r="J57" s="4"/>
      <c r="K57" s="1"/>
      <c r="L57" s="14"/>
    </row>
    <row r="58" spans="2:12" x14ac:dyDescent="0.3">
      <c r="B58" s="30">
        <v>28095</v>
      </c>
      <c r="C58" s="4">
        <v>145230.20000000001</v>
      </c>
      <c r="D58" s="4">
        <v>9354346.3000000007</v>
      </c>
      <c r="E58" s="8">
        <v>8.9999997786055982E-2</v>
      </c>
      <c r="G58" s="4">
        <v>856952</v>
      </c>
      <c r="H58" s="4">
        <v>49429502.799999997</v>
      </c>
      <c r="I58" s="7">
        <v>0.10461264286424353</v>
      </c>
      <c r="J58" s="4"/>
      <c r="K58" s="1"/>
      <c r="L58" s="14"/>
    </row>
    <row r="59" spans="2:12" x14ac:dyDescent="0.3">
      <c r="B59" s="30">
        <v>28460</v>
      </c>
      <c r="C59" s="4">
        <v>182562.3</v>
      </c>
      <c r="D59" s="4">
        <v>9971733.1999999993</v>
      </c>
      <c r="E59" s="8">
        <v>6.6000004725075889E-2</v>
      </c>
      <c r="G59" s="4">
        <v>1096484.7</v>
      </c>
      <c r="H59" s="4">
        <v>51113351.200000003</v>
      </c>
      <c r="I59" s="7">
        <v>3.4065655218365125E-2</v>
      </c>
      <c r="J59" s="4"/>
      <c r="K59" s="1"/>
      <c r="L59" s="14"/>
    </row>
    <row r="60" spans="2:12" x14ac:dyDescent="0.3">
      <c r="B60" s="30">
        <v>28825</v>
      </c>
      <c r="C60" s="4">
        <v>269907.20000000001</v>
      </c>
      <c r="D60" s="4">
        <v>10290828.6</v>
      </c>
      <c r="E60" s="8">
        <v>3.1999993742311404E-2</v>
      </c>
      <c r="G60" s="4">
        <v>1632392.3</v>
      </c>
      <c r="H60" s="4">
        <v>51881585.5</v>
      </c>
      <c r="I60" s="7">
        <v>1.5030012354188927E-2</v>
      </c>
      <c r="J60" s="4"/>
      <c r="K60" s="1"/>
      <c r="L60" s="14"/>
    </row>
    <row r="61" spans="2:12" x14ac:dyDescent="0.3">
      <c r="B61" s="30">
        <v>29190</v>
      </c>
      <c r="C61" s="4">
        <v>532250.9</v>
      </c>
      <c r="D61" s="4">
        <v>9663088.0999999996</v>
      </c>
      <c r="E61" s="8">
        <v>-6.0999995666043819E-2</v>
      </c>
      <c r="G61" s="4">
        <v>2850589.7</v>
      </c>
      <c r="H61" s="4">
        <v>51557767</v>
      </c>
      <c r="I61" s="7">
        <v>-6.2414919837020478E-3</v>
      </c>
      <c r="J61" s="4"/>
      <c r="K61" s="1"/>
      <c r="L61" s="14"/>
    </row>
    <row r="62" spans="2:12" x14ac:dyDescent="0.3">
      <c r="B62" s="30">
        <v>29556</v>
      </c>
      <c r="C62" s="4">
        <v>893701.6</v>
      </c>
      <c r="D62" s="4">
        <v>9284295.0999999996</v>
      </c>
      <c r="E62" s="8">
        <v>-3.9199994461397838E-2</v>
      </c>
      <c r="G62" s="4">
        <v>5230617.5</v>
      </c>
      <c r="H62" s="4">
        <v>50295990.799999997</v>
      </c>
      <c r="I62" s="7">
        <v>-2.4473057570549912E-2</v>
      </c>
      <c r="J62" s="4"/>
      <c r="K62" s="1"/>
      <c r="L62" s="14"/>
    </row>
    <row r="63" spans="2:12" x14ac:dyDescent="0.3">
      <c r="B63" s="30">
        <v>29921</v>
      </c>
      <c r="C63" s="4">
        <v>1535884.9</v>
      </c>
      <c r="D63" s="4">
        <v>10160732.5</v>
      </c>
      <c r="E63" s="8">
        <v>9.4399993813208308E-2</v>
      </c>
      <c r="G63" s="4">
        <v>7901027.0999999996</v>
      </c>
      <c r="H63" s="4">
        <v>52738670.799999997</v>
      </c>
      <c r="I63" s="7">
        <v>4.8566097638144186E-2</v>
      </c>
      <c r="J63" s="4"/>
      <c r="K63" s="1"/>
      <c r="L63" s="14"/>
    </row>
    <row r="64" spans="2:12" x14ac:dyDescent="0.3">
      <c r="B64" s="30">
        <v>30286</v>
      </c>
      <c r="C64" s="4">
        <v>2098442.1</v>
      </c>
      <c r="D64" s="4">
        <v>10813051.6</v>
      </c>
      <c r="E64" s="8">
        <v>6.4200007233730358E-2</v>
      </c>
      <c r="G64" s="4">
        <v>10492186.4</v>
      </c>
      <c r="H64" s="4">
        <v>54617937.299999997</v>
      </c>
      <c r="I64" s="7">
        <v>3.5633558288313764E-2</v>
      </c>
      <c r="J64" s="4"/>
      <c r="K64" s="1"/>
      <c r="L64" s="14"/>
    </row>
    <row r="65" spans="2:12" x14ac:dyDescent="0.3">
      <c r="B65" s="30">
        <v>30651</v>
      </c>
      <c r="C65" s="4">
        <v>2656462.7000000002</v>
      </c>
      <c r="D65" s="4">
        <v>11619705.199999999</v>
      </c>
      <c r="E65" s="8">
        <v>7.459999543514613E-2</v>
      </c>
      <c r="G65" s="4">
        <v>13905812.699999999</v>
      </c>
      <c r="H65" s="4">
        <v>57332998</v>
      </c>
      <c r="I65" s="7">
        <v>4.9710055601092762E-2</v>
      </c>
      <c r="J65" s="4"/>
      <c r="K65" s="1"/>
      <c r="L65" s="14"/>
    </row>
    <row r="66" spans="2:12" x14ac:dyDescent="0.3">
      <c r="B66" s="30">
        <v>31017</v>
      </c>
      <c r="C66" s="4">
        <v>3971983.2</v>
      </c>
      <c r="D66" s="4">
        <v>12694527.9</v>
      </c>
      <c r="E66" s="8">
        <v>9.2499997332118375E-2</v>
      </c>
      <c r="G66" s="4">
        <v>21997145.5</v>
      </c>
      <c r="H66" s="4">
        <v>61181163.700000003</v>
      </c>
      <c r="I66" s="7">
        <v>6.7119561757436941E-2</v>
      </c>
      <c r="J66" s="4"/>
      <c r="K66" s="1"/>
      <c r="L66" s="14"/>
    </row>
    <row r="67" spans="2:12" x14ac:dyDescent="0.3">
      <c r="B67" s="30">
        <v>31382</v>
      </c>
      <c r="C67" s="4">
        <v>6406648.7000000002</v>
      </c>
      <c r="D67" s="4">
        <v>13418116</v>
      </c>
      <c r="E67" s="8">
        <v>5.7000000764108737E-2</v>
      </c>
      <c r="G67" s="4">
        <v>35095480.799999997</v>
      </c>
      <c r="H67" s="4">
        <v>63776134.200000003</v>
      </c>
      <c r="I67" s="7">
        <v>4.2414533216863219E-2</v>
      </c>
      <c r="J67" s="4"/>
      <c r="K67" s="1"/>
      <c r="L67" s="14"/>
    </row>
    <row r="68" spans="2:12" x14ac:dyDescent="0.3">
      <c r="B68" s="30">
        <v>31747</v>
      </c>
      <c r="C68" s="4">
        <v>11340003.800000001</v>
      </c>
      <c r="D68" s="4">
        <v>14827018.199999999</v>
      </c>
      <c r="E68" s="8">
        <v>0.10500000149052212</v>
      </c>
      <c r="G68" s="4">
        <v>51079323.799999997</v>
      </c>
      <c r="H68" s="4">
        <v>68248100.700000003</v>
      </c>
      <c r="I68" s="7">
        <v>7.0119748650428734E-2</v>
      </c>
      <c r="J68" s="4"/>
      <c r="K68" s="1"/>
      <c r="L68" s="14"/>
    </row>
    <row r="69" spans="2:12" x14ac:dyDescent="0.3">
      <c r="B69" s="30">
        <v>32112</v>
      </c>
      <c r="C69" s="4">
        <v>16318616.199999999</v>
      </c>
      <c r="D69" s="4">
        <v>16318616.199999999</v>
      </c>
      <c r="E69" s="8">
        <v>0.10059999791461777</v>
      </c>
      <c r="G69" s="4">
        <v>74721925.200000003</v>
      </c>
      <c r="H69" s="4">
        <v>74721925.200000003</v>
      </c>
      <c r="I69" s="7">
        <v>9.4857211169247793E-2</v>
      </c>
      <c r="J69" s="4"/>
      <c r="K69" s="1"/>
      <c r="L69" s="14"/>
    </row>
    <row r="70" spans="2:12" x14ac:dyDescent="0.3">
      <c r="B70" s="30">
        <v>32478</v>
      </c>
      <c r="C70" s="4">
        <v>29664279.699999999</v>
      </c>
      <c r="D70" s="4">
        <v>16575318.800000001</v>
      </c>
      <c r="E70" s="8">
        <v>1.5730659809255202E-2</v>
      </c>
      <c r="G70" s="4">
        <v>129224504.59999999</v>
      </c>
      <c r="H70" s="4">
        <v>76306292.099999994</v>
      </c>
      <c r="I70" s="7">
        <v>2.1203507481362321E-2</v>
      </c>
      <c r="J70" s="4"/>
      <c r="K70" s="1"/>
      <c r="L70" s="14"/>
    </row>
    <row r="71" spans="2:12" x14ac:dyDescent="0.3">
      <c r="B71" s="30">
        <v>32843</v>
      </c>
      <c r="C71" s="4">
        <v>52561488.700000003</v>
      </c>
      <c r="D71" s="4">
        <v>17075980</v>
      </c>
      <c r="E71" s="8">
        <v>3.0205222960779422E-2</v>
      </c>
      <c r="G71" s="4">
        <v>227324008.09999999</v>
      </c>
      <c r="H71" s="4">
        <v>76498311</v>
      </c>
      <c r="I71" s="7">
        <v>2.5164228888014863E-3</v>
      </c>
      <c r="J71" s="4"/>
      <c r="K71" s="1"/>
      <c r="L71" s="14"/>
    </row>
    <row r="72" spans="2:12" x14ac:dyDescent="0.3">
      <c r="B72" s="30">
        <v>33208</v>
      </c>
      <c r="C72" s="4">
        <v>86307440.099999994</v>
      </c>
      <c r="D72" s="4">
        <v>18729069.100000001</v>
      </c>
      <c r="E72" s="8">
        <v>9.6807861100797934E-2</v>
      </c>
      <c r="G72" s="4">
        <v>393060170.5</v>
      </c>
      <c r="H72" s="4">
        <v>83578464.099999994</v>
      </c>
      <c r="I72" s="7">
        <v>9.2553064341511948E-2</v>
      </c>
      <c r="J72" s="4"/>
      <c r="K72" s="1"/>
      <c r="L72" s="14"/>
    </row>
    <row r="73" spans="2:12" x14ac:dyDescent="0.3">
      <c r="B73" s="30">
        <v>33573</v>
      </c>
      <c r="C73" s="4">
        <v>139708856.19999999</v>
      </c>
      <c r="D73" s="4">
        <v>19174885.899999999</v>
      </c>
      <c r="E73" s="8">
        <v>2.3803468160625129E-2</v>
      </c>
      <c r="G73" s="4">
        <v>630116960.5</v>
      </c>
      <c r="H73" s="4">
        <v>84352830</v>
      </c>
      <c r="I73" s="7">
        <v>9.2651367590757157E-3</v>
      </c>
      <c r="J73" s="4"/>
      <c r="K73" s="1"/>
      <c r="L73" s="14"/>
    </row>
    <row r="74" spans="2:12" x14ac:dyDescent="0.3">
      <c r="B74" s="30">
        <v>33939</v>
      </c>
      <c r="C74" s="4">
        <v>236572985.30000001</v>
      </c>
      <c r="D74" s="4">
        <v>20281148.699999999</v>
      </c>
      <c r="E74" s="8">
        <v>5.769331852973366E-2</v>
      </c>
      <c r="G74" s="4">
        <v>1093368044.8</v>
      </c>
      <c r="H74" s="4">
        <v>89400744.900000006</v>
      </c>
      <c r="I74" s="7">
        <v>5.9842863600426878E-2</v>
      </c>
      <c r="J74" s="4"/>
      <c r="K74" s="1"/>
      <c r="L74" s="14"/>
    </row>
    <row r="75" spans="2:12" x14ac:dyDescent="0.3">
      <c r="B75" s="30">
        <v>34304</v>
      </c>
      <c r="C75" s="4">
        <v>412408388.30000001</v>
      </c>
      <c r="D75" s="4">
        <v>22166459.199999999</v>
      </c>
      <c r="E75" s="8">
        <v>9.2958763228238719E-2</v>
      </c>
      <c r="G75" s="4">
        <v>1981867095.5</v>
      </c>
      <c r="H75" s="4">
        <v>96590369.900000006</v>
      </c>
      <c r="I75" s="7">
        <v>8.0420191219234313E-2</v>
      </c>
      <c r="J75" s="4"/>
      <c r="K75" s="1"/>
      <c r="L75" s="14"/>
    </row>
    <row r="76" spans="2:12" x14ac:dyDescent="0.3">
      <c r="B76" s="30">
        <v>34669</v>
      </c>
      <c r="C76" s="4">
        <v>853488130.79999995</v>
      </c>
      <c r="D76" s="4">
        <v>20472574.899999999</v>
      </c>
      <c r="E76" s="8">
        <v>-7.6416548295633935E-2</v>
      </c>
      <c r="G76" s="4">
        <v>3868429188.8000002</v>
      </c>
      <c r="H76" s="4">
        <v>91320722.099999994</v>
      </c>
      <c r="I76" s="7">
        <v>-5.4556658240937139E-2</v>
      </c>
      <c r="J76" s="4"/>
      <c r="K76" s="1"/>
      <c r="L76" s="14"/>
    </row>
    <row r="77" spans="2:12" x14ac:dyDescent="0.3">
      <c r="B77" s="30">
        <v>35034</v>
      </c>
      <c r="C77" s="4">
        <v>1751680844.9000001</v>
      </c>
      <c r="D77" s="4">
        <v>23321117.100000001</v>
      </c>
      <c r="E77" s="8">
        <v>0.13913942012247829</v>
      </c>
      <c r="G77" s="4">
        <v>7762456072.1000004</v>
      </c>
      <c r="H77" s="4">
        <v>97887799.599999994</v>
      </c>
      <c r="I77" s="7">
        <v>7.1912237978240798E-2</v>
      </c>
      <c r="J77" s="4"/>
      <c r="K77" s="1"/>
      <c r="L77" s="14"/>
    </row>
    <row r="78" spans="2:12" x14ac:dyDescent="0.3">
      <c r="B78" s="30">
        <v>35400</v>
      </c>
      <c r="C78" s="4">
        <v>3123034216</v>
      </c>
      <c r="D78" s="4">
        <v>24979764</v>
      </c>
      <c r="E78" s="8">
        <v>7.1122103323257871E-2</v>
      </c>
      <c r="G78" s="4">
        <v>14772110189</v>
      </c>
      <c r="H78" s="4">
        <v>104745149</v>
      </c>
      <c r="I78" s="7">
        <v>7.0053157063712346E-2</v>
      </c>
      <c r="J78" s="4"/>
      <c r="K78" s="1"/>
      <c r="L78" s="14"/>
    </row>
    <row r="79" spans="2:12" x14ac:dyDescent="0.3">
      <c r="B79" s="30">
        <v>35765</v>
      </c>
      <c r="C79" s="18">
        <v>6218626677</v>
      </c>
      <c r="D79" s="18">
        <v>27838819</v>
      </c>
      <c r="E79" s="20">
        <v>0.11445484432919371</v>
      </c>
      <c r="G79" s="18">
        <v>28835883135</v>
      </c>
      <c r="H79" s="18">
        <v>112631203</v>
      </c>
      <c r="I79" s="23">
        <v>7.528801166725145E-2</v>
      </c>
      <c r="J79" s="4"/>
      <c r="K79" s="1"/>
      <c r="L79" s="14"/>
    </row>
    <row r="80" spans="2:12" x14ac:dyDescent="0.3">
      <c r="B80" s="30">
        <v>36130</v>
      </c>
      <c r="C80" s="5">
        <v>16023275600</v>
      </c>
      <c r="D80" s="5">
        <v>107999282800</v>
      </c>
      <c r="E80" s="27">
        <v>1.173911149032577E-2</v>
      </c>
      <c r="F80" s="6"/>
      <c r="G80" s="5">
        <v>71944699611.844315</v>
      </c>
      <c r="H80" s="5">
        <v>710757338122.73926</v>
      </c>
      <c r="I80" s="26">
        <v>3.0918661145792753E-2</v>
      </c>
      <c r="J80" s="4"/>
      <c r="K80" s="1"/>
      <c r="L80" s="14"/>
    </row>
    <row r="81" spans="2:12" x14ac:dyDescent="0.3">
      <c r="B81" s="30">
        <v>36495</v>
      </c>
      <c r="C81" s="4">
        <v>21470883100</v>
      </c>
      <c r="D81" s="4">
        <v>101953691899.99998</v>
      </c>
      <c r="E81" s="8">
        <v>-5.5978065254337128E-2</v>
      </c>
      <c r="G81" s="4">
        <v>107374257949.56363</v>
      </c>
      <c r="H81" s="4">
        <v>687564129167.29736</v>
      </c>
      <c r="I81" s="8">
        <v>-3.2631684136670391E-2</v>
      </c>
      <c r="J81" s="4"/>
      <c r="K81" s="1"/>
      <c r="L81" s="14"/>
    </row>
    <row r="82" spans="2:12" x14ac:dyDescent="0.3">
      <c r="B82" s="30">
        <v>36861</v>
      </c>
      <c r="C82" s="4">
        <v>32079067200</v>
      </c>
      <c r="D82" s="4">
        <v>109596251100.00002</v>
      </c>
      <c r="E82" s="8">
        <v>7.4961083385740812E-2</v>
      </c>
      <c r="G82" s="4">
        <v>171494210046.34796</v>
      </c>
      <c r="H82" s="4">
        <v>735234598392.07886</v>
      </c>
      <c r="I82" s="8">
        <v>6.9332397084930442E-2</v>
      </c>
      <c r="J82" s="4"/>
      <c r="K82" s="1"/>
      <c r="L82" s="14"/>
    </row>
    <row r="83" spans="2:12" x14ac:dyDescent="0.3">
      <c r="B83" s="30">
        <v>37226</v>
      </c>
      <c r="C83" s="4">
        <v>43802293400</v>
      </c>
      <c r="D83" s="4">
        <v>100155605000</v>
      </c>
      <c r="E83" s="8">
        <v>-8.614022838596902E-2</v>
      </c>
      <c r="G83" s="4">
        <v>247266207478.70868</v>
      </c>
      <c r="H83" s="4">
        <v>692958560775.17529</v>
      </c>
      <c r="I83" s="8">
        <v>-5.7500065570035952E-2</v>
      </c>
      <c r="J83" s="4"/>
      <c r="K83" s="1"/>
      <c r="L83" s="14"/>
    </row>
    <row r="84" spans="2:12" x14ac:dyDescent="0.3">
      <c r="B84" s="30">
        <v>37591</v>
      </c>
      <c r="C84" s="4">
        <v>61314633600</v>
      </c>
      <c r="D84" s="4">
        <v>104559657200</v>
      </c>
      <c r="E84" s="8">
        <v>4.3972099215016547E-2</v>
      </c>
      <c r="G84" s="4">
        <v>362109647626.03687</v>
      </c>
      <c r="H84" s="4">
        <v>737638602712.5083</v>
      </c>
      <c r="I84" s="8">
        <v>6.4477220524344014E-2</v>
      </c>
      <c r="J84" s="4"/>
      <c r="K84" s="1"/>
      <c r="L84" s="14"/>
    </row>
    <row r="85" spans="2:12" x14ac:dyDescent="0.3">
      <c r="B85" s="30">
        <v>37956</v>
      </c>
      <c r="C85" s="4">
        <v>80795423000</v>
      </c>
      <c r="D85" s="4">
        <v>114736812200</v>
      </c>
      <c r="E85" s="8">
        <v>9.7333477103251242E-2</v>
      </c>
      <c r="G85" s="4">
        <v>472171775307.30963</v>
      </c>
      <c r="H85" s="4">
        <v>780150235433.11572</v>
      </c>
      <c r="I85" s="8">
        <v>5.7632060692431208E-2</v>
      </c>
      <c r="J85" s="4"/>
      <c r="K85" s="1"/>
      <c r="L85" s="14"/>
    </row>
    <row r="86" spans="2:12" x14ac:dyDescent="0.3">
      <c r="B86" s="30">
        <v>38322</v>
      </c>
      <c r="C86" s="4">
        <v>98783262400</v>
      </c>
      <c r="D86" s="4">
        <v>130198145500.00002</v>
      </c>
      <c r="E86" s="8">
        <v>0.13475477489342347</v>
      </c>
      <c r="G86" s="4">
        <v>582852798816.81311</v>
      </c>
      <c r="H86" s="4">
        <v>856573256181.96094</v>
      </c>
      <c r="I86" s="8">
        <v>9.7959363822299528E-2</v>
      </c>
      <c r="J86" s="4"/>
      <c r="K86" s="1"/>
      <c r="L86" s="14"/>
    </row>
    <row r="87" spans="2:12" x14ac:dyDescent="0.3">
      <c r="B87" s="30">
        <v>38687</v>
      </c>
      <c r="C87" s="4">
        <v>114992902000</v>
      </c>
      <c r="D87" s="4">
        <v>142599002000</v>
      </c>
      <c r="E87" s="8">
        <v>9.5246030213233634E-2</v>
      </c>
      <c r="G87" s="4">
        <v>680275847307.18665</v>
      </c>
      <c r="H87" s="4">
        <v>933598935445.77979</v>
      </c>
      <c r="I87" s="8">
        <v>8.9923049439050384E-2</v>
      </c>
      <c r="J87" s="4"/>
      <c r="K87" s="1"/>
      <c r="L87" s="14"/>
    </row>
    <row r="88" spans="2:12" x14ac:dyDescent="0.3">
      <c r="B88" s="30">
        <v>39052</v>
      </c>
      <c r="C88" s="4">
        <v>135751181300</v>
      </c>
      <c r="D88" s="4">
        <v>156290890300</v>
      </c>
      <c r="E88" s="8">
        <v>9.6016718966939196E-2</v>
      </c>
      <c r="G88" s="4">
        <v>795757108825.02368</v>
      </c>
      <c r="H88" s="4">
        <v>998465278248.64661</v>
      </c>
      <c r="I88" s="8">
        <v>6.9479880856862852E-2</v>
      </c>
      <c r="J88" s="4"/>
      <c r="K88" s="1"/>
      <c r="L88" s="14"/>
    </row>
    <row r="89" spans="2:12" x14ac:dyDescent="0.3">
      <c r="B89" s="30">
        <v>39417</v>
      </c>
      <c r="C89" s="4">
        <v>149177458800</v>
      </c>
      <c r="D89" s="4">
        <v>166780500900</v>
      </c>
      <c r="E89" s="8">
        <v>6.711594373712515E-2</v>
      </c>
      <c r="G89" s="4">
        <v>887714413790.10107</v>
      </c>
      <c r="H89" s="4">
        <v>1048822953682.4795</v>
      </c>
      <c r="I89" s="8">
        <v>5.0435079246984538E-2</v>
      </c>
      <c r="K89" s="1"/>
      <c r="L89" s="14"/>
    </row>
    <row r="90" spans="2:12" x14ac:dyDescent="0.3">
      <c r="B90" s="30">
        <v>39783</v>
      </c>
      <c r="C90" s="4">
        <v>163094343800</v>
      </c>
      <c r="D90" s="4">
        <v>167547842500</v>
      </c>
      <c r="E90" s="8">
        <v>4.6009071555679348E-3</v>
      </c>
      <c r="G90" s="4">
        <v>1002756496347.6454</v>
      </c>
      <c r="H90" s="4">
        <v>1057371118461.0479</v>
      </c>
      <c r="I90" s="8">
        <v>8.1502457097790693E-3</v>
      </c>
      <c r="K90" s="1"/>
      <c r="L90" s="14"/>
    </row>
    <row r="91" spans="2:12" x14ac:dyDescent="0.3">
      <c r="B91" s="30">
        <v>40148</v>
      </c>
      <c r="C91" s="4">
        <v>152541974700</v>
      </c>
      <c r="D91" s="4">
        <v>152541974700</v>
      </c>
      <c r="E91" s="8">
        <v>-8.9561689223184082E-2</v>
      </c>
      <c r="G91" s="4">
        <v>1006372481605.4637</v>
      </c>
      <c r="H91" s="4">
        <v>1006372481605.4626</v>
      </c>
      <c r="I91" s="8">
        <v>-4.8231539489948627E-2</v>
      </c>
      <c r="K91" s="1"/>
      <c r="L91" s="14"/>
    </row>
    <row r="92" spans="2:12" x14ac:dyDescent="0.3">
      <c r="B92" s="30">
        <v>40513</v>
      </c>
      <c r="C92" s="4">
        <v>175779843700</v>
      </c>
      <c r="D92" s="4">
        <v>166535287399.99997</v>
      </c>
      <c r="E92" s="8">
        <v>9.173417826483643E-2</v>
      </c>
      <c r="G92" s="4">
        <v>1167664479155.2361</v>
      </c>
      <c r="H92" s="4">
        <v>1091180540507.6539</v>
      </c>
      <c r="I92" s="8">
        <v>8.4271043229339204E-2</v>
      </c>
      <c r="K92" s="1"/>
      <c r="L92" s="14"/>
    </row>
    <row r="93" spans="2:12" x14ac:dyDescent="0.3">
      <c r="B93" s="30">
        <v>40878</v>
      </c>
      <c r="C93" s="4">
        <v>231091921600</v>
      </c>
      <c r="D93" s="4">
        <v>200231207000</v>
      </c>
      <c r="E93" s="8">
        <v>0.20233501335405291</v>
      </c>
      <c r="G93" s="4">
        <v>1404927614908.345</v>
      </c>
      <c r="H93" s="4">
        <v>1213393967701.8147</v>
      </c>
      <c r="I93" s="8">
        <v>0.11200110582736644</v>
      </c>
      <c r="K93" s="1"/>
      <c r="L93" s="14"/>
    </row>
    <row r="94" spans="2:12" x14ac:dyDescent="0.3">
      <c r="B94" s="30">
        <v>41244</v>
      </c>
      <c r="C94" s="4">
        <v>250407453500</v>
      </c>
      <c r="D94" s="4">
        <v>204571038500</v>
      </c>
      <c r="E94" s="8">
        <v>2.1674101480095409E-2</v>
      </c>
      <c r="G94" s="4">
        <v>1581479250871.949</v>
      </c>
      <c r="H94" s="4">
        <v>1271497249381.1667</v>
      </c>
      <c r="I94" s="8">
        <v>4.7884927093712504E-2</v>
      </c>
      <c r="K94" s="1"/>
      <c r="L94" s="14"/>
    </row>
    <row r="95" spans="2:12" x14ac:dyDescent="0.3">
      <c r="B95" s="30">
        <v>41609</v>
      </c>
      <c r="C95" s="4">
        <v>296851336400</v>
      </c>
      <c r="D95" s="4">
        <v>224647416300</v>
      </c>
      <c r="E95" s="8">
        <v>9.8138905424777434E-2</v>
      </c>
      <c r="G95" s="4">
        <v>1823427315107.2615</v>
      </c>
      <c r="H95" s="4">
        <v>1379394179144.9219</v>
      </c>
      <c r="I95" s="8">
        <v>8.4858170016701262E-2</v>
      </c>
      <c r="K95" s="1"/>
      <c r="L95" s="14"/>
    </row>
    <row r="96" spans="2:12" x14ac:dyDescent="0.3">
      <c r="B96" s="30">
        <v>41974</v>
      </c>
      <c r="C96" s="4">
        <v>344641237800</v>
      </c>
      <c r="D96" s="4">
        <v>237255113100</v>
      </c>
      <c r="E96" s="8">
        <v>5.6122153584723833E-2</v>
      </c>
      <c r="G96" s="4">
        <v>2054897827652.5298</v>
      </c>
      <c r="H96" s="4">
        <v>1447532322531.1846</v>
      </c>
      <c r="I96" s="8">
        <v>4.939715160209035E-2</v>
      </c>
      <c r="K96" s="1"/>
      <c r="L96" s="14"/>
    </row>
    <row r="97" spans="2:12" x14ac:dyDescent="0.3">
      <c r="B97" s="30">
        <v>42339</v>
      </c>
      <c r="C97" s="4">
        <v>392517526400</v>
      </c>
      <c r="D97" s="4">
        <v>251300895500</v>
      </c>
      <c r="E97" s="8">
        <v>5.9201178918659947E-2</v>
      </c>
      <c r="G97" s="4">
        <v>2350941343284.7319</v>
      </c>
      <c r="H97" s="4">
        <v>1535607237071.4585</v>
      </c>
      <c r="I97" s="8">
        <v>6.0844869001794866E-2</v>
      </c>
      <c r="K97" s="1"/>
      <c r="L97" s="14"/>
    </row>
    <row r="98" spans="2:12" x14ac:dyDescent="0.3">
      <c r="B98" s="30">
        <v>42705</v>
      </c>
      <c r="C98" s="4">
        <v>435889610700</v>
      </c>
      <c r="D98" s="4">
        <v>261377229800</v>
      </c>
      <c r="E98" s="8">
        <v>4.0096690781589395E-2</v>
      </c>
      <c r="G98" s="4">
        <v>2626559709633.3105</v>
      </c>
      <c r="H98" s="4">
        <v>1586636758670.2568</v>
      </c>
      <c r="I98" s="8">
        <v>3.3230842084409629E-2</v>
      </c>
      <c r="K98" s="1"/>
      <c r="L98" s="14"/>
    </row>
    <row r="99" spans="2:12" x14ac:dyDescent="0.3">
      <c r="B99" s="30">
        <v>43070</v>
      </c>
      <c r="C99" s="4">
        <v>551275960200</v>
      </c>
      <c r="D99" s="4">
        <v>285595682200</v>
      </c>
      <c r="E99" s="8">
        <v>9.2657085770368797E-2</v>
      </c>
      <c r="G99" s="4">
        <v>3133704267364.9795</v>
      </c>
      <c r="H99" s="4">
        <v>1705666208538.0103</v>
      </c>
      <c r="I99" s="8">
        <v>7.5019974935857769E-2</v>
      </c>
      <c r="K99" s="1"/>
      <c r="L99" s="14"/>
    </row>
    <row r="100" spans="2:12" x14ac:dyDescent="0.3">
      <c r="B100" s="30">
        <v>43435</v>
      </c>
      <c r="C100" s="4">
        <v>717771734600</v>
      </c>
      <c r="D100" s="4">
        <v>289655097800</v>
      </c>
      <c r="E100" s="8">
        <v>1.4213854946018456E-2</v>
      </c>
      <c r="G100" s="4">
        <v>3761165557278.313</v>
      </c>
      <c r="H100" s="4">
        <v>1757060837661.603</v>
      </c>
      <c r="I100" s="8">
        <v>3.0131703885747374E-2</v>
      </c>
      <c r="K100" s="1"/>
      <c r="L100" s="14"/>
    </row>
    <row r="101" spans="2:12" x14ac:dyDescent="0.3">
      <c r="B101" s="30">
        <v>43800</v>
      </c>
      <c r="C101" s="4">
        <v>793504138400</v>
      </c>
      <c r="D101" s="4">
        <v>283114327300</v>
      </c>
      <c r="E101" s="8">
        <v>-2.2581237304914459E-2</v>
      </c>
      <c r="G101" s="4">
        <v>4317809823926.1187</v>
      </c>
      <c r="H101" s="4">
        <v>1771442635933.8953</v>
      </c>
      <c r="I101" s="8">
        <v>8.1851453085894921E-3</v>
      </c>
      <c r="K101" s="1"/>
      <c r="L101" s="14"/>
    </row>
    <row r="102" spans="2:12" x14ac:dyDescent="0.3">
      <c r="B102" s="30">
        <v>44166</v>
      </c>
      <c r="C102" s="4">
        <v>966255153300</v>
      </c>
      <c r="D102" s="4">
        <v>291657523400</v>
      </c>
      <c r="E102" s="8">
        <v>3.0175781570203952E-2</v>
      </c>
      <c r="G102" s="4">
        <v>5048567944964.5078</v>
      </c>
      <c r="H102" s="4">
        <v>1804389219893.8135</v>
      </c>
      <c r="I102" s="8">
        <v>1.8598730374663752E-2</v>
      </c>
      <c r="K102" s="1"/>
      <c r="L102" s="14"/>
    </row>
    <row r="103" spans="2:12" x14ac:dyDescent="0.3">
      <c r="B103" s="30">
        <v>44531</v>
      </c>
      <c r="C103" s="4">
        <v>1613624454800</v>
      </c>
      <c r="D103" s="4">
        <v>346036424500</v>
      </c>
      <c r="E103" s="8">
        <v>0.18644779145786305</v>
      </c>
      <c r="G103" s="4">
        <v>7256141737215.8799</v>
      </c>
      <c r="H103" s="4">
        <v>2010800442569.7441</v>
      </c>
      <c r="I103" s="8">
        <v>0.11439395691361853</v>
      </c>
      <c r="K103" s="1"/>
      <c r="L103" s="14"/>
    </row>
    <row r="104" spans="2:12" x14ac:dyDescent="0.3">
      <c r="B104" s="30">
        <v>44896</v>
      </c>
      <c r="C104" s="4">
        <v>3318900769500</v>
      </c>
      <c r="D104" s="4">
        <v>361003111900.00006</v>
      </c>
      <c r="E104" s="8">
        <v>4.3251768716619843E-2</v>
      </c>
      <c r="G104" s="4">
        <v>15011775978536.543</v>
      </c>
      <c r="H104" s="4">
        <v>2122066634808.561</v>
      </c>
      <c r="I104" s="8">
        <v>5.533427876941488E-2</v>
      </c>
      <c r="K104" s="1"/>
      <c r="L104" s="14"/>
    </row>
    <row r="105" spans="2:12" x14ac:dyDescent="0.3">
      <c r="B105" s="30">
        <v>45261</v>
      </c>
      <c r="C105" s="4">
        <v>5188788307412.2002</v>
      </c>
      <c r="D105" s="4">
        <v>370189196519.151</v>
      </c>
      <c r="E105" s="8">
        <v>2.5445998431436134E-2</v>
      </c>
      <c r="G105" s="4">
        <v>26545721796819.398</v>
      </c>
      <c r="H105" s="4">
        <v>2230529029513.79</v>
      </c>
      <c r="I105" s="8">
        <v>5.111168185112791E-2</v>
      </c>
      <c r="K105" s="1"/>
      <c r="L105" s="14"/>
    </row>
    <row r="106" spans="2:12" x14ac:dyDescent="0.3">
      <c r="K106" s="1"/>
    </row>
    <row r="107" spans="2:12" x14ac:dyDescent="0.3">
      <c r="K107" s="1"/>
    </row>
  </sheetData>
  <hyperlinks>
    <hyperlink ref="B1" r:id="rId1" location="1540021349004-1497d2c6-7edf" xr:uid="{B19F6C10-B0F5-49F1-AD99-734A3672E48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9877-DEAC-42FA-BBF8-779F50FA3165}">
  <dimension ref="B3:P107"/>
  <sheetViews>
    <sheetView topLeftCell="D1" workbookViewId="0">
      <selection activeCell="J11" sqref="J11"/>
    </sheetView>
  </sheetViews>
  <sheetFormatPr defaultRowHeight="14.4" x14ac:dyDescent="0.3"/>
  <cols>
    <col min="3" max="3" width="21" style="4" bestFit="1" customWidth="1"/>
    <col min="4" max="4" width="16.109375" style="4" bestFit="1" customWidth="1"/>
    <col min="5" max="5" width="19.109375" bestFit="1" customWidth="1"/>
    <col min="6" max="6" width="8.88671875" style="15"/>
    <col min="7" max="7" width="28.21875" style="15" bestFit="1" customWidth="1"/>
    <col min="9" max="9" width="19.109375" style="15" bestFit="1" customWidth="1"/>
    <col min="10" max="11" width="8.88671875" style="15"/>
    <col min="13" max="13" width="21.33203125" customWidth="1"/>
    <col min="14" max="14" width="33.44140625" bestFit="1" customWidth="1"/>
    <col min="15" max="15" width="27.77734375" bestFit="1" customWidth="1"/>
    <col min="16" max="16" width="38.5546875" style="12" bestFit="1" customWidth="1"/>
  </cols>
  <sheetData>
    <row r="3" spans="2:16" x14ac:dyDescent="0.3">
      <c r="I3" s="19" t="s">
        <v>6</v>
      </c>
      <c r="M3" t="s">
        <v>51</v>
      </c>
    </row>
    <row r="4" spans="2:16" x14ac:dyDescent="0.3">
      <c r="C4" s="4" t="s">
        <v>3</v>
      </c>
      <c r="D4" s="4" t="s">
        <v>4</v>
      </c>
      <c r="E4" t="s">
        <v>5</v>
      </c>
      <c r="F4" s="15" t="s">
        <v>7</v>
      </c>
      <c r="I4" s="19" t="s">
        <v>4</v>
      </c>
      <c r="M4" s="13" t="s">
        <v>15</v>
      </c>
      <c r="N4" s="10" t="s">
        <v>16</v>
      </c>
      <c r="O4" t="s">
        <v>17</v>
      </c>
      <c r="P4" s="10" t="s">
        <v>18</v>
      </c>
    </row>
    <row r="5" spans="2:16" x14ac:dyDescent="0.3">
      <c r="B5" s="30">
        <v>8736</v>
      </c>
      <c r="C5" s="4">
        <v>117</v>
      </c>
      <c r="D5" s="4">
        <v>285</v>
      </c>
      <c r="F5" s="17">
        <f t="shared" ref="F5:F48" si="0">+C5/D5</f>
        <v>0.41052631578947368</v>
      </c>
      <c r="H5" s="1">
        <f t="shared" ref="H5:H36" si="1">+B5</f>
        <v>8736</v>
      </c>
      <c r="I5" s="18">
        <f t="shared" ref="I5:I36" si="2">+I6/(1+E6)</f>
        <v>821011745.53143644</v>
      </c>
      <c r="L5" s="30">
        <f t="shared" ref="L5:L36" si="3">+H5</f>
        <v>8736</v>
      </c>
      <c r="M5" s="8">
        <f>+'İMALAT HAM VERİLER'!C5/'İMALAT HAM VERİLER'!G5</f>
        <v>0.12136929460580913</v>
      </c>
      <c r="N5" s="3">
        <f>+M5*'UYUMLAŞTIRILMIŞ GSYH'!D8</f>
        <v>233.99988958689184</v>
      </c>
      <c r="O5" s="2">
        <f t="shared" ref="O5:O36" si="4">+N5/I5</f>
        <v>2.8501405839867124E-7</v>
      </c>
      <c r="P5" s="37">
        <f>+M5*'UYUMLAŞTIRILMIŞ GSYH'!E8</f>
        <v>140119694.3634083</v>
      </c>
    </row>
    <row r="6" spans="2:16" x14ac:dyDescent="0.3">
      <c r="B6" s="30">
        <v>9102</v>
      </c>
      <c r="C6" s="4">
        <v>107</v>
      </c>
      <c r="D6" s="4">
        <v>250</v>
      </c>
      <c r="E6" s="7">
        <v>-0.12280701754385973</v>
      </c>
      <c r="F6" s="17">
        <f t="shared" si="0"/>
        <v>0.42799999999999999</v>
      </c>
      <c r="G6" s="23"/>
      <c r="H6" s="1">
        <f t="shared" si="1"/>
        <v>9102</v>
      </c>
      <c r="I6" s="18">
        <f t="shared" si="2"/>
        <v>720185741.69424248</v>
      </c>
      <c r="J6" s="16"/>
      <c r="K6" s="16"/>
      <c r="L6" s="30">
        <f t="shared" si="3"/>
        <v>9102</v>
      </c>
      <c r="M6" s="8">
        <f>+'İMALAT HAM VERİLER'!C6/'İMALAT HAM VERİLER'!G6</f>
        <v>8.8065843621399173E-2</v>
      </c>
      <c r="N6" s="3">
        <f>+M6*'UYUMLAŞTIRILMIŞ GSYH'!D9</f>
        <v>214.02594794192419</v>
      </c>
      <c r="O6" s="2">
        <f t="shared" si="4"/>
        <v>2.9718159573449274E-7</v>
      </c>
      <c r="P6" s="37">
        <f>+M6*'UYUMLAŞTIRILMIŞ GSYH'!E9</f>
        <v>128159250.26462527</v>
      </c>
    </row>
    <row r="7" spans="2:16" x14ac:dyDescent="0.3">
      <c r="B7" s="30">
        <v>9467</v>
      </c>
      <c r="C7" s="4">
        <v>136</v>
      </c>
      <c r="D7" s="4">
        <v>310</v>
      </c>
      <c r="E7" s="7">
        <v>0.24</v>
      </c>
      <c r="F7" s="17">
        <f t="shared" si="0"/>
        <v>0.43870967741935485</v>
      </c>
      <c r="G7" s="23"/>
      <c r="H7" s="1">
        <f t="shared" si="1"/>
        <v>9467</v>
      </c>
      <c r="I7" s="18">
        <f t="shared" si="2"/>
        <v>893030319.70086062</v>
      </c>
      <c r="J7" s="16"/>
      <c r="K7" s="16"/>
      <c r="L7" s="30">
        <f t="shared" si="3"/>
        <v>9467</v>
      </c>
      <c r="M7" s="8">
        <f>+'İMALAT HAM VERİLER'!C7/'İMALAT HAM VERİLER'!G7</f>
        <v>8.8484059856864014E-2</v>
      </c>
      <c r="N7" s="3">
        <f>+M7*'UYUMLAŞTIRILMIŞ GSYH'!D10</f>
        <v>271.9788381189623</v>
      </c>
      <c r="O7" s="2">
        <f t="shared" si="4"/>
        <v>3.045572273627477E-7</v>
      </c>
      <c r="P7" s="37">
        <f>+M7*'UYUMLAŞTIRILMIŞ GSYH'!E10</f>
        <v>162861579.71195346</v>
      </c>
    </row>
    <row r="8" spans="2:16" x14ac:dyDescent="0.3">
      <c r="B8" s="30">
        <v>9832</v>
      </c>
      <c r="C8" s="4">
        <v>150</v>
      </c>
      <c r="D8" s="4">
        <v>352</v>
      </c>
      <c r="E8" s="7">
        <v>0.13548387096774192</v>
      </c>
      <c r="F8" s="17">
        <f t="shared" si="0"/>
        <v>0.42613636363636365</v>
      </c>
      <c r="G8" s="23"/>
      <c r="H8" s="1">
        <f t="shared" si="1"/>
        <v>9832</v>
      </c>
      <c r="I8" s="18">
        <f t="shared" si="2"/>
        <v>1014021524.3054934</v>
      </c>
      <c r="J8" s="16"/>
      <c r="K8" s="16"/>
      <c r="L8" s="30">
        <f t="shared" si="3"/>
        <v>9832</v>
      </c>
      <c r="M8" s="8">
        <f>+'İMALAT HAM VERİLER'!C8/'İMALAT HAM VERİLER'!G8</f>
        <v>9.0252707581227443E-2</v>
      </c>
      <c r="N8" s="3">
        <f>+M8*'UYUMLAŞTIRILMIŞ GSYH'!D11</f>
        <v>299.9556775093692</v>
      </c>
      <c r="O8" s="2">
        <f t="shared" si="4"/>
        <v>2.9580799846907572E-7</v>
      </c>
      <c r="P8" s="37">
        <f>+M8*'UYUMLAŞTIRILMIŞ GSYH'!E11</f>
        <v>179614178.14932287</v>
      </c>
    </row>
    <row r="9" spans="2:16" x14ac:dyDescent="0.3">
      <c r="B9" s="30">
        <v>10197</v>
      </c>
      <c r="C9" s="4">
        <v>175</v>
      </c>
      <c r="D9" s="4">
        <v>430</v>
      </c>
      <c r="E9" s="7">
        <v>0.2215909090909092</v>
      </c>
      <c r="F9" s="17">
        <f t="shared" si="0"/>
        <v>0.40697674418604651</v>
      </c>
      <c r="G9" s="23"/>
      <c r="H9" s="1">
        <f t="shared" si="1"/>
        <v>10197</v>
      </c>
      <c r="I9" s="18">
        <f t="shared" si="2"/>
        <v>1238719475.714097</v>
      </c>
      <c r="J9" s="16"/>
      <c r="K9" s="16"/>
      <c r="L9" s="30">
        <f t="shared" si="3"/>
        <v>10197</v>
      </c>
      <c r="M9" s="8">
        <f>+'İMALAT HAM VERİLER'!C9/'İMALAT HAM VERİLER'!G9</f>
        <v>0.11808367071524967</v>
      </c>
      <c r="N9" s="3">
        <f>+M9*'UYUMLAŞTIRILMIŞ GSYH'!D12</f>
        <v>349.85640036776124</v>
      </c>
      <c r="O9" s="2">
        <f t="shared" si="4"/>
        <v>2.82433922471491E-7</v>
      </c>
      <c r="P9" s="37">
        <f>+M9*'UYUMLAŞTIRILMIŞ GSYH'!E12</f>
        <v>209494850.51961756</v>
      </c>
    </row>
    <row r="10" spans="2:16" x14ac:dyDescent="0.3">
      <c r="B10" s="30">
        <v>10563</v>
      </c>
      <c r="C10" s="4">
        <v>171</v>
      </c>
      <c r="D10" s="4">
        <v>420</v>
      </c>
      <c r="E10" s="7">
        <v>-2.3255813953488483E-2</v>
      </c>
      <c r="F10" s="17">
        <f t="shared" si="0"/>
        <v>0.40714285714285714</v>
      </c>
      <c r="G10" s="23"/>
      <c r="H10" s="1">
        <f t="shared" si="1"/>
        <v>10563</v>
      </c>
      <c r="I10" s="18">
        <f t="shared" si="2"/>
        <v>1209912046.0463271</v>
      </c>
      <c r="J10" s="16"/>
      <c r="K10" s="16"/>
      <c r="L10" s="30">
        <f t="shared" si="3"/>
        <v>10563</v>
      </c>
      <c r="M10" s="8">
        <f>+'İMALAT HAM VERİLER'!C10/'İMALAT HAM VERİLER'!G10</f>
        <v>0.10426829268292682</v>
      </c>
      <c r="N10" s="3">
        <f>+M10*'UYUMLAŞTIRILMIŞ GSYH'!D13</f>
        <v>341.99144699072281</v>
      </c>
      <c r="O10" s="2">
        <f t="shared" si="4"/>
        <v>2.8265810569310432E-7</v>
      </c>
      <c r="P10" s="37">
        <f>+M10*'UYUMLAŞTIRILMIŞ GSYH'!E13</f>
        <v>173599719.28463086</v>
      </c>
    </row>
    <row r="11" spans="2:16" x14ac:dyDescent="0.3">
      <c r="B11" s="30">
        <v>10928</v>
      </c>
      <c r="C11" s="4">
        <v>187</v>
      </c>
      <c r="D11" s="4">
        <v>444</v>
      </c>
      <c r="E11" s="7">
        <v>5.7142857142857224E-2</v>
      </c>
      <c r="F11" s="17">
        <f t="shared" si="0"/>
        <v>0.42117117117117114</v>
      </c>
      <c r="G11" s="23"/>
      <c r="H11" s="1">
        <f t="shared" si="1"/>
        <v>10928</v>
      </c>
      <c r="I11" s="18">
        <f t="shared" si="2"/>
        <v>1279049877.2489743</v>
      </c>
      <c r="J11" s="16"/>
      <c r="K11" s="16"/>
      <c r="L11" s="30">
        <f t="shared" si="3"/>
        <v>10928</v>
      </c>
      <c r="M11" s="8">
        <f>+'İMALAT HAM VERİLER'!C11/'İMALAT HAM VERİLER'!G11</f>
        <v>8.9817483189241112E-2</v>
      </c>
      <c r="N11" s="3">
        <f>+M11*'UYUMLAŞTIRILMIŞ GSYH'!D14</f>
        <v>373.90428653617482</v>
      </c>
      <c r="O11" s="2">
        <f t="shared" si="4"/>
        <v>2.92329715351196E-7</v>
      </c>
      <c r="P11" s="37">
        <f>+M11*'UYUMLAŞTIRILMIŞ GSYH'!E14</f>
        <v>189799130.22140855</v>
      </c>
    </row>
    <row r="12" spans="2:16" x14ac:dyDescent="0.3">
      <c r="B12" s="30">
        <v>11293</v>
      </c>
      <c r="C12" s="4">
        <v>163</v>
      </c>
      <c r="D12" s="4">
        <v>501</v>
      </c>
      <c r="E12" s="7">
        <v>0.12837837837837823</v>
      </c>
      <c r="F12" s="17">
        <f t="shared" si="0"/>
        <v>0.32534930139720558</v>
      </c>
      <c r="G12" s="23"/>
      <c r="H12" s="1">
        <f t="shared" si="1"/>
        <v>11293</v>
      </c>
      <c r="I12" s="18">
        <f t="shared" si="2"/>
        <v>1443252226.3552613</v>
      </c>
      <c r="J12" s="16"/>
      <c r="K12" s="16"/>
      <c r="L12" s="30">
        <f t="shared" si="3"/>
        <v>11293</v>
      </c>
      <c r="M12" s="8">
        <f>+'İMALAT HAM VERİLER'!C12/'İMALAT HAM VERİLER'!G12</f>
        <v>0.10245128849780012</v>
      </c>
      <c r="N12" s="3">
        <f>+M12*'UYUMLAŞTIRILMIŞ GSYH'!D15</f>
        <v>325.95271138078618</v>
      </c>
      <c r="O12" s="2">
        <f t="shared" si="4"/>
        <v>2.2584597856740243E-7</v>
      </c>
      <c r="P12" s="37">
        <f>+M12*'UYUMLAŞTIRILMIŞ GSYH'!E15</f>
        <v>165458229.12730262</v>
      </c>
    </row>
    <row r="13" spans="2:16" x14ac:dyDescent="0.3">
      <c r="B13" s="30">
        <v>11658</v>
      </c>
      <c r="C13" s="4">
        <v>158</v>
      </c>
      <c r="D13" s="4">
        <v>579</v>
      </c>
      <c r="E13" s="7">
        <v>0.15568862275449091</v>
      </c>
      <c r="F13" s="17">
        <f t="shared" si="0"/>
        <v>0.27288428324697755</v>
      </c>
      <c r="G13" s="23"/>
      <c r="H13" s="1">
        <f t="shared" si="1"/>
        <v>11658</v>
      </c>
      <c r="I13" s="18">
        <f t="shared" si="2"/>
        <v>1667950177.7638648</v>
      </c>
      <c r="J13" s="16"/>
      <c r="K13" s="16"/>
      <c r="L13" s="30">
        <f t="shared" si="3"/>
        <v>11658</v>
      </c>
      <c r="M13" s="8">
        <f>+'İMALAT HAM VERİLER'!C13/'İMALAT HAM VERİLER'!G13</f>
        <v>0.11326164874551971</v>
      </c>
      <c r="N13" s="3">
        <f>+M13*'UYUMLAŞTIRILMIŞ GSYH'!D16</f>
        <v>315.82106625702403</v>
      </c>
      <c r="O13" s="2">
        <f t="shared" si="4"/>
        <v>1.8934682250547144E-7</v>
      </c>
      <c r="P13" s="37">
        <f>+M13*'UYUMLAŞTIRILMIŞ GSYH'!E16</f>
        <v>160315262.05940306</v>
      </c>
    </row>
    <row r="14" spans="2:16" x14ac:dyDescent="0.3">
      <c r="B14" s="30">
        <v>12024</v>
      </c>
      <c r="C14" s="4">
        <v>147</v>
      </c>
      <c r="D14" s="4">
        <v>684</v>
      </c>
      <c r="E14" s="7">
        <v>0.18134715025906728</v>
      </c>
      <c r="F14" s="17">
        <f t="shared" si="0"/>
        <v>0.21491228070175439</v>
      </c>
      <c r="G14" s="23"/>
      <c r="H14" s="1">
        <f t="shared" si="1"/>
        <v>12024</v>
      </c>
      <c r="I14" s="18">
        <f t="shared" si="2"/>
        <v>1970428189.2754464</v>
      </c>
      <c r="J14" s="16"/>
      <c r="K14" s="16"/>
      <c r="L14" s="30">
        <f t="shared" si="3"/>
        <v>12024</v>
      </c>
      <c r="M14" s="8">
        <f>+'İMALAT HAM VERİLER'!C14/'İMALAT HAM VERİLER'!G14</f>
        <v>0.1251063829787234</v>
      </c>
      <c r="N14" s="3">
        <f>+M14*'UYUMLAŞTIRILMIŞ GSYH'!D17</f>
        <v>293.83881380717713</v>
      </c>
      <c r="O14" s="2">
        <f t="shared" si="4"/>
        <v>1.491243453613124E-7</v>
      </c>
      <c r="P14" s="37">
        <f>+M14*'UYUMLAŞTIRILMIŞ GSYH'!E17</f>
        <v>149156758.2777549</v>
      </c>
    </row>
    <row r="15" spans="2:16" x14ac:dyDescent="0.3">
      <c r="B15" s="30">
        <v>12389</v>
      </c>
      <c r="C15" s="4">
        <v>166</v>
      </c>
      <c r="D15" s="4">
        <v>820</v>
      </c>
      <c r="E15" s="7">
        <v>0.19883040935672525</v>
      </c>
      <c r="F15" s="17">
        <f t="shared" si="0"/>
        <v>0.20243902439024392</v>
      </c>
      <c r="G15" s="23"/>
      <c r="H15" s="1">
        <f t="shared" si="1"/>
        <v>12389</v>
      </c>
      <c r="I15" s="18">
        <f t="shared" si="2"/>
        <v>2362209232.7571144</v>
      </c>
      <c r="J15" s="16"/>
      <c r="K15" s="16"/>
      <c r="L15" s="30">
        <f t="shared" si="3"/>
        <v>12389</v>
      </c>
      <c r="M15" s="8">
        <f>+'İMALAT HAM VERİLER'!C15/'İMALAT HAM VERİLER'!G15</f>
        <v>0.14535901926444833</v>
      </c>
      <c r="N15" s="3">
        <f>+M15*'UYUMLAŞTIRILMIŞ GSYH'!D18</f>
        <v>331.81471495779363</v>
      </c>
      <c r="O15" s="2">
        <f t="shared" si="4"/>
        <v>1.4046796124427446E-7</v>
      </c>
      <c r="P15" s="37">
        <f>+M15*'UYUMLAŞTIRILMIŞ GSYH'!E18</f>
        <v>201099827.24714768</v>
      </c>
    </row>
    <row r="16" spans="2:16" x14ac:dyDescent="0.3">
      <c r="B16" s="30">
        <v>12754</v>
      </c>
      <c r="C16" s="4">
        <v>197</v>
      </c>
      <c r="D16" s="4">
        <v>929</v>
      </c>
      <c r="E16" s="7">
        <v>0.13292682926829258</v>
      </c>
      <c r="F16" s="17">
        <f t="shared" si="0"/>
        <v>0.21205597416576966</v>
      </c>
      <c r="G16" s="23"/>
      <c r="H16" s="1">
        <f t="shared" si="1"/>
        <v>12754</v>
      </c>
      <c r="I16" s="18">
        <f t="shared" si="2"/>
        <v>2676210216.1358037</v>
      </c>
      <c r="J16" s="16"/>
      <c r="K16" s="16"/>
      <c r="L16" s="30">
        <f t="shared" si="3"/>
        <v>12754</v>
      </c>
      <c r="M16" s="8">
        <f>+'İMALAT HAM VERİLER'!C16/'İMALAT HAM VERİLER'!G16</f>
        <v>0.16160787530762921</v>
      </c>
      <c r="N16" s="3">
        <f>+M16*'UYUMLAŞTIRILMIŞ GSYH'!D19</f>
        <v>393.9827180572467</v>
      </c>
      <c r="O16" s="2">
        <f t="shared" si="4"/>
        <v>1.4721665573271773E-7</v>
      </c>
      <c r="P16" s="37">
        <f>+M16*'UYUMLAŞTIRILMIŞ GSYH'!E19</f>
        <v>238777404.88317984</v>
      </c>
    </row>
    <row r="17" spans="2:16" x14ac:dyDescent="0.3">
      <c r="B17" s="30">
        <v>13119</v>
      </c>
      <c r="C17" s="4">
        <v>214</v>
      </c>
      <c r="D17" s="4">
        <v>922</v>
      </c>
      <c r="E17" s="7">
        <v>-7.5349838536060074E-3</v>
      </c>
      <c r="F17" s="17">
        <f t="shared" si="0"/>
        <v>0.23210412147505424</v>
      </c>
      <c r="G17" s="23"/>
      <c r="H17" s="1">
        <f t="shared" si="1"/>
        <v>13119</v>
      </c>
      <c r="I17" s="18">
        <f t="shared" si="2"/>
        <v>2656045015.3683653</v>
      </c>
      <c r="J17" s="16"/>
      <c r="K17" s="16"/>
      <c r="L17" s="30">
        <f t="shared" si="3"/>
        <v>13119</v>
      </c>
      <c r="M17" s="8">
        <f>+'İMALAT HAM VERİLER'!C17/'İMALAT HAM VERİLER'!G17</f>
        <v>0.16286149162861491</v>
      </c>
      <c r="N17" s="3">
        <f>+M17*'UYUMLAŞTIRILMIŞ GSYH'!D20</f>
        <v>427.78075772144535</v>
      </c>
      <c r="O17" s="2">
        <f t="shared" si="4"/>
        <v>1.6105930255181187E-7</v>
      </c>
      <c r="P17" s="37">
        <f>+M17*'UYUMLAŞTIRILMIŞ GSYH'!E20</f>
        <v>259261065.28572449</v>
      </c>
    </row>
    <row r="18" spans="2:16" x14ac:dyDescent="0.3">
      <c r="B18" s="30">
        <v>13485</v>
      </c>
      <c r="C18" s="4">
        <v>241</v>
      </c>
      <c r="D18" s="4">
        <v>890</v>
      </c>
      <c r="E18" s="7">
        <v>-3.470715835141007E-2</v>
      </c>
      <c r="F18" s="17">
        <f t="shared" si="0"/>
        <v>0.27078651685393257</v>
      </c>
      <c r="G18" s="23"/>
      <c r="H18" s="1">
        <f t="shared" si="1"/>
        <v>13485</v>
      </c>
      <c r="I18" s="18">
        <f t="shared" si="2"/>
        <v>2563861240.4315023</v>
      </c>
      <c r="J18" s="16"/>
      <c r="K18" s="16"/>
      <c r="L18" s="30">
        <f t="shared" si="3"/>
        <v>13485</v>
      </c>
      <c r="M18" s="8">
        <f>+'İMALAT HAM VERİLER'!C18/'İMALAT HAM VERİLER'!G18</f>
        <v>0.1419316843345112</v>
      </c>
      <c r="N18" s="3">
        <f>+M18*'UYUMLAŞTIRILMIŞ GSYH'!D21</f>
        <v>482.01331509929366</v>
      </c>
      <c r="O18" s="2">
        <f t="shared" si="4"/>
        <v>1.8800288701200146E-7</v>
      </c>
      <c r="P18" s="37">
        <f>+M18*'UYUMLAŞTIRILMIŞ GSYH'!E21</f>
        <v>292129281.87835979</v>
      </c>
    </row>
    <row r="19" spans="2:16" x14ac:dyDescent="0.3">
      <c r="B19" s="30">
        <v>13850</v>
      </c>
      <c r="C19" s="4">
        <v>273</v>
      </c>
      <c r="D19" s="4">
        <v>977</v>
      </c>
      <c r="E19" s="7">
        <v>9.7752808988764026E-2</v>
      </c>
      <c r="F19" s="17">
        <f t="shared" si="0"/>
        <v>0.27942681678607983</v>
      </c>
      <c r="G19" s="23"/>
      <c r="H19" s="1">
        <f t="shared" si="1"/>
        <v>13850</v>
      </c>
      <c r="I19" s="18">
        <f t="shared" si="2"/>
        <v>2814485878.5410986</v>
      </c>
      <c r="J19" s="16"/>
      <c r="K19" s="16"/>
      <c r="L19" s="30">
        <f t="shared" si="3"/>
        <v>13850</v>
      </c>
      <c r="M19" s="8">
        <f>+'İMALAT HAM VERİLER'!C19/'İMALAT HAM VERİLER'!G19</f>
        <v>0.15082872928176796</v>
      </c>
      <c r="N19" s="3">
        <f>+M19*'UYUMLAŞTIRILMIŞ GSYH'!D22</f>
        <v>545.7356905389903</v>
      </c>
      <c r="O19" s="2">
        <f t="shared" si="4"/>
        <v>1.939024440306927E-7</v>
      </c>
      <c r="P19" s="37">
        <f>+M19*'UYUMLAŞTIRILMIŞ GSYH'!E22</f>
        <v>330748903.35696387</v>
      </c>
    </row>
    <row r="20" spans="2:16" x14ac:dyDescent="0.3">
      <c r="B20" s="30">
        <v>14215</v>
      </c>
      <c r="C20" s="4">
        <v>292</v>
      </c>
      <c r="D20" s="4">
        <v>1141</v>
      </c>
      <c r="E20" s="7">
        <v>0.1678607983623337</v>
      </c>
      <c r="F20" s="17">
        <f t="shared" si="0"/>
        <v>0.25591586327782645</v>
      </c>
      <c r="G20" s="23"/>
      <c r="H20" s="1">
        <f t="shared" si="1"/>
        <v>14215</v>
      </c>
      <c r="I20" s="18">
        <f t="shared" si="2"/>
        <v>3286927725.0925217</v>
      </c>
      <c r="J20" s="16"/>
      <c r="K20" s="16"/>
      <c r="L20" s="30">
        <f t="shared" si="3"/>
        <v>14215</v>
      </c>
      <c r="M20" s="8">
        <f>+'İMALAT HAM VERİLER'!C20/'İMALAT HAM VERİLER'!G20</f>
        <v>0.15384615384615385</v>
      </c>
      <c r="N20" s="3">
        <f>+M20*'UYUMLAŞTIRILMIŞ GSYH'!D23</f>
        <v>584.00163913828726</v>
      </c>
      <c r="O20" s="2">
        <f t="shared" si="4"/>
        <v>1.7767401293311023E-7</v>
      </c>
      <c r="P20" s="37">
        <f>+M20*'UYUMLAŞTIRILMIŞ GSYH'!E23</f>
        <v>463493364.39546609</v>
      </c>
    </row>
    <row r="21" spans="2:16" x14ac:dyDescent="0.3">
      <c r="B21" s="30">
        <v>14580</v>
      </c>
      <c r="C21" s="4">
        <v>349</v>
      </c>
      <c r="D21" s="4">
        <v>1343</v>
      </c>
      <c r="E21" s="7">
        <v>0.17703768624014019</v>
      </c>
      <c r="F21" s="17">
        <f t="shared" si="0"/>
        <v>0.25986597170513775</v>
      </c>
      <c r="G21" s="23"/>
      <c r="H21" s="1">
        <f t="shared" si="1"/>
        <v>14580</v>
      </c>
      <c r="I21" s="18">
        <f t="shared" si="2"/>
        <v>3868837804.3814692</v>
      </c>
      <c r="J21" s="16"/>
      <c r="K21" s="16"/>
      <c r="L21" s="30">
        <f t="shared" si="3"/>
        <v>14580</v>
      </c>
      <c r="M21" s="8">
        <f>+'İMALAT HAM VERİLER'!C21/'İMALAT HAM VERİLER'!G21</f>
        <v>0.16892545982575025</v>
      </c>
      <c r="N21" s="3">
        <f>+M21*'UYUMLAŞTIRILMIŞ GSYH'!D24</f>
        <v>697.78733134015226</v>
      </c>
      <c r="O21" s="2">
        <f t="shared" si="4"/>
        <v>1.8036096797594003E-7</v>
      </c>
      <c r="P21" s="37">
        <f>+M21*'UYUMLAŞTIRILMIŞ GSYH'!E24</f>
        <v>536759485.64627093</v>
      </c>
    </row>
    <row r="22" spans="2:16" x14ac:dyDescent="0.3">
      <c r="B22" s="30">
        <v>14946</v>
      </c>
      <c r="C22" s="4">
        <v>410</v>
      </c>
      <c r="D22" s="4">
        <v>1195</v>
      </c>
      <c r="E22" s="7">
        <v>-0.1102010424422933</v>
      </c>
      <c r="F22" s="17">
        <f t="shared" si="0"/>
        <v>0.34309623430962344</v>
      </c>
      <c r="G22" s="23"/>
      <c r="H22" s="1">
        <f t="shared" si="1"/>
        <v>14946</v>
      </c>
      <c r="I22" s="18">
        <f t="shared" si="2"/>
        <v>3442487845.2984781</v>
      </c>
      <c r="J22" s="16"/>
      <c r="K22" s="16"/>
      <c r="L22" s="30">
        <f t="shared" si="3"/>
        <v>14946</v>
      </c>
      <c r="M22" s="8">
        <f>+'İMALAT HAM VERİLER'!C22/'İMALAT HAM VERİLER'!G22</f>
        <v>0.17012448132780084</v>
      </c>
      <c r="N22" s="3">
        <f>+M22*'UYUMLAŞTIRILMIŞ GSYH'!D25</f>
        <v>819.79550614684274</v>
      </c>
      <c r="O22" s="2">
        <f t="shared" si="4"/>
        <v>2.381404214008962E-7</v>
      </c>
      <c r="P22" s="37">
        <f>+M22*'UYUMLAŞTIRILMIŞ GSYH'!E25</f>
        <v>630611927.80526352</v>
      </c>
    </row>
    <row r="23" spans="2:16" x14ac:dyDescent="0.3">
      <c r="B23" s="30">
        <v>15311</v>
      </c>
      <c r="C23" s="4">
        <v>522</v>
      </c>
      <c r="D23" s="4">
        <v>1159</v>
      </c>
      <c r="E23" s="7">
        <v>-3.0125523012552266E-2</v>
      </c>
      <c r="F23" s="17">
        <f t="shared" si="0"/>
        <v>0.45038826574633306</v>
      </c>
      <c r="G23" s="23"/>
      <c r="H23" s="1">
        <f t="shared" si="1"/>
        <v>15311</v>
      </c>
      <c r="I23" s="18">
        <f t="shared" si="2"/>
        <v>3338781098.4945073</v>
      </c>
      <c r="J23" s="16"/>
      <c r="K23" s="16"/>
      <c r="L23" s="30">
        <f t="shared" si="3"/>
        <v>15311</v>
      </c>
      <c r="M23" s="8">
        <f>+'İMALAT HAM VERİLER'!C23/'İMALAT HAM VERİLER'!G23</f>
        <v>0.17399999999999999</v>
      </c>
      <c r="N23" s="3">
        <f>+M23*'UYUMLAŞTIRILMIŞ GSYH'!D26</f>
        <v>1043.7133693770734</v>
      </c>
      <c r="O23" s="2">
        <f t="shared" si="4"/>
        <v>3.1260311430650395E-7</v>
      </c>
      <c r="P23" s="37">
        <f>+M23*'UYUMLAŞTIRILMIŞ GSYH'!E26</f>
        <v>802856437.98236394</v>
      </c>
    </row>
    <row r="24" spans="2:16" x14ac:dyDescent="0.3">
      <c r="B24" s="30">
        <v>15676</v>
      </c>
      <c r="C24" s="4">
        <v>754</v>
      </c>
      <c r="D24" s="4">
        <v>1130</v>
      </c>
      <c r="E24" s="7">
        <v>-2.502157031924071E-2</v>
      </c>
      <c r="F24" s="17">
        <f t="shared" si="0"/>
        <v>0.66725663716814154</v>
      </c>
      <c r="G24" s="23"/>
      <c r="H24" s="1">
        <f t="shared" si="1"/>
        <v>15676</v>
      </c>
      <c r="I24" s="18">
        <f t="shared" si="2"/>
        <v>3255239552.4579754</v>
      </c>
      <c r="J24" s="16"/>
      <c r="K24" s="16"/>
      <c r="L24" s="30">
        <f t="shared" si="3"/>
        <v>15676</v>
      </c>
      <c r="M24" s="8">
        <f>+'İMALAT HAM VERİLER'!C24/'İMALAT HAM VERİLER'!G24</f>
        <v>0.12153449387491941</v>
      </c>
      <c r="N24" s="3">
        <f>+M24*'UYUMLAŞTIRILMIŞ GSYH'!D27</f>
        <v>1507.6621885763714</v>
      </c>
      <c r="O24" s="2">
        <f t="shared" si="4"/>
        <v>4.6314938248951955E-7</v>
      </c>
      <c r="P24" s="37">
        <f>+M24*'UYUMLAŞTIRILMIŞ GSYH'!E27</f>
        <v>1159740145.0587468</v>
      </c>
    </row>
    <row r="25" spans="2:16" x14ac:dyDescent="0.3">
      <c r="B25" s="30">
        <v>16041</v>
      </c>
      <c r="C25" s="4">
        <v>891</v>
      </c>
      <c r="D25" s="4">
        <v>1094</v>
      </c>
      <c r="E25" s="7">
        <v>-3.1858407079646017E-2</v>
      </c>
      <c r="F25" s="17">
        <f t="shared" si="0"/>
        <v>0.81444241316270571</v>
      </c>
      <c r="G25" s="23"/>
      <c r="H25" s="1">
        <f t="shared" si="1"/>
        <v>16041</v>
      </c>
      <c r="I25" s="18">
        <f t="shared" si="2"/>
        <v>3151532805.6540046</v>
      </c>
      <c r="J25" s="16"/>
      <c r="K25" s="16"/>
      <c r="L25" s="30">
        <f t="shared" si="3"/>
        <v>16041</v>
      </c>
      <c r="M25" s="8">
        <f>+'İMALAT HAM VERİLER'!C25/'İMALAT HAM VERİLER'!G25</f>
        <v>9.6428571428571433E-2</v>
      </c>
      <c r="N25" s="3">
        <f>+M25*'UYUMLAŞTIRILMIŞ GSYH'!D28</f>
        <v>1781.6488081847053</v>
      </c>
      <c r="O25" s="2">
        <f t="shared" si="4"/>
        <v>5.6532770497845999E-7</v>
      </c>
      <c r="P25" s="37">
        <f>+M25*'UYUMLAŞTIRILMIŞ GSYH'!E28</f>
        <v>1370499083.2190042</v>
      </c>
    </row>
    <row r="26" spans="2:16" x14ac:dyDescent="0.3">
      <c r="B26" s="30">
        <v>16407</v>
      </c>
      <c r="C26" s="4">
        <v>921</v>
      </c>
      <c r="D26" s="4">
        <v>1014</v>
      </c>
      <c r="E26" s="7">
        <v>-7.3126142595978078E-2</v>
      </c>
      <c r="F26" s="17">
        <f t="shared" si="0"/>
        <v>0.90828402366863903</v>
      </c>
      <c r="G26" s="23"/>
      <c r="H26" s="1">
        <f t="shared" si="1"/>
        <v>16407</v>
      </c>
      <c r="I26" s="18">
        <f t="shared" si="2"/>
        <v>2921073368.3118472</v>
      </c>
      <c r="J26" s="17"/>
      <c r="K26" s="17"/>
      <c r="L26" s="30">
        <f t="shared" si="3"/>
        <v>16407</v>
      </c>
      <c r="M26" s="8">
        <f>+'İMALAT HAM VERİLER'!C26/'İMALAT HAM VERİLER'!G26</f>
        <v>0.1376270173341303</v>
      </c>
      <c r="N26" s="3">
        <f>+M26*'UYUMLAŞTIRILMIŞ GSYH'!D29</f>
        <v>1841.6996116669811</v>
      </c>
      <c r="O26" s="2">
        <f t="shared" si="4"/>
        <v>6.3048728308092444E-7</v>
      </c>
      <c r="P26" s="37">
        <f>+M26*'UYUMLAŞTIRILMIŞ GSYH'!E29</f>
        <v>1416692008.974601</v>
      </c>
    </row>
    <row r="27" spans="2:16" x14ac:dyDescent="0.3">
      <c r="B27" s="30">
        <v>16772</v>
      </c>
      <c r="C27" s="4">
        <v>774</v>
      </c>
      <c r="D27" s="4">
        <v>831</v>
      </c>
      <c r="E27" s="7">
        <v>-0.18047337278106512</v>
      </c>
      <c r="F27" s="17">
        <f t="shared" si="0"/>
        <v>0.93140794223826717</v>
      </c>
      <c r="G27" s="23"/>
      <c r="H27" s="1">
        <f t="shared" si="1"/>
        <v>16772</v>
      </c>
      <c r="I27" s="18">
        <f t="shared" si="2"/>
        <v>2393897405.3916616</v>
      </c>
      <c r="J27" s="17"/>
      <c r="K27" s="17"/>
      <c r="L27" s="30">
        <f t="shared" si="3"/>
        <v>16772</v>
      </c>
      <c r="M27" s="8">
        <f>+'İMALAT HAM VERİLER'!C27/'İMALAT HAM VERİLER'!G27</f>
        <v>0.14131823991236078</v>
      </c>
      <c r="N27" s="3">
        <f>+M27*'UYUMLAŞTIRILMIŞ GSYH'!D30</f>
        <v>1547.7912056060213</v>
      </c>
      <c r="O27" s="2">
        <f t="shared" si="4"/>
        <v>6.4655703378098182E-7</v>
      </c>
      <c r="P27" s="37">
        <f>+M27*'UYUMLAŞTIRILMIŞ GSYH'!E30</f>
        <v>1190608619.6969395</v>
      </c>
    </row>
    <row r="28" spans="2:16" x14ac:dyDescent="0.3">
      <c r="B28" s="30">
        <v>17137</v>
      </c>
      <c r="C28" s="4">
        <v>918</v>
      </c>
      <c r="D28" s="4">
        <v>1079</v>
      </c>
      <c r="E28" s="7">
        <v>0.29843561973525878</v>
      </c>
      <c r="F28" s="17">
        <f t="shared" si="0"/>
        <v>0.85078776645041709</v>
      </c>
      <c r="G28" s="23"/>
      <c r="H28" s="1">
        <f t="shared" si="1"/>
        <v>17137</v>
      </c>
      <c r="I28" s="18">
        <f t="shared" si="2"/>
        <v>3108321661.1523499</v>
      </c>
      <c r="J28" s="17"/>
      <c r="K28" s="17"/>
      <c r="L28" s="30">
        <f t="shared" si="3"/>
        <v>17137</v>
      </c>
      <c r="M28" s="8">
        <f>+'İMALAT HAM VERİLER'!C28/'İMALAT HAM VERİLER'!G28</f>
        <v>0.13350785340314136</v>
      </c>
      <c r="N28" s="3">
        <f>+M28*'UYUMLAŞTIRILMIŞ GSYH'!D31</f>
        <v>1835.4848199121252</v>
      </c>
      <c r="O28" s="2">
        <f t="shared" si="4"/>
        <v>5.9050671713031614E-7</v>
      </c>
      <c r="P28" s="37">
        <f>+M28*'UYUMLAŞTIRILMIŞ GSYH'!E31</f>
        <v>981542684.4449867</v>
      </c>
    </row>
    <row r="29" spans="2:16" ht="15" thickBot="1" x14ac:dyDescent="0.35">
      <c r="B29" s="30">
        <v>17502</v>
      </c>
      <c r="C29" s="4">
        <v>1043</v>
      </c>
      <c r="D29" s="4">
        <v>1135</v>
      </c>
      <c r="E29" s="7">
        <v>5.1899907321594017E-2</v>
      </c>
      <c r="F29" s="17">
        <f t="shared" si="0"/>
        <v>0.91894273127753301</v>
      </c>
      <c r="G29" s="23"/>
      <c r="H29" s="1">
        <f t="shared" si="1"/>
        <v>17502</v>
      </c>
      <c r="I29" s="18">
        <f t="shared" si="2"/>
        <v>3269643267.2918601</v>
      </c>
      <c r="J29" s="17"/>
      <c r="K29" s="17"/>
      <c r="L29" s="30">
        <f t="shared" si="3"/>
        <v>17502</v>
      </c>
      <c r="M29" s="8">
        <f>+'İMALAT HAM VERİLER'!C29/'İMALAT HAM VERİLER'!G29</f>
        <v>0.13792647447765141</v>
      </c>
      <c r="N29" s="3">
        <f>+M29*'UYUMLAŞTIRILMIŞ GSYH'!D32</f>
        <v>2085.5939051699766</v>
      </c>
      <c r="O29" s="2">
        <f t="shared" si="4"/>
        <v>6.3786588770505433E-7</v>
      </c>
      <c r="P29" s="37">
        <f>+M29*'UYUMLAŞTIRILMIŞ GSYH'!E32</f>
        <v>744854966.13213444</v>
      </c>
    </row>
    <row r="30" spans="2:16" ht="15" thickBot="1" x14ac:dyDescent="0.35">
      <c r="B30" s="30">
        <v>17868</v>
      </c>
      <c r="C30" s="11">
        <v>1193</v>
      </c>
      <c r="D30" s="11">
        <v>4051</v>
      </c>
      <c r="E30" s="92">
        <v>7.0000000000000007E-2</v>
      </c>
      <c r="F30" s="36">
        <f t="shared" si="0"/>
        <v>0.2944951863737349</v>
      </c>
      <c r="G30" s="22" t="s">
        <v>50</v>
      </c>
      <c r="H30" s="1">
        <f t="shared" si="1"/>
        <v>17868</v>
      </c>
      <c r="I30" s="18">
        <f t="shared" si="2"/>
        <v>3498518296.0022907</v>
      </c>
      <c r="J30" s="18"/>
      <c r="K30" s="18"/>
      <c r="L30" s="30">
        <f t="shared" si="3"/>
        <v>17868</v>
      </c>
      <c r="M30" s="8">
        <f>+'İMALAT HAM VERİLER'!C30/'İMALAT HAM VERİLER'!G30</f>
        <v>0.12540733732786713</v>
      </c>
      <c r="N30" s="3">
        <f>+M30*'UYUMLAŞTIRILMIŞ GSYH'!D33</f>
        <v>2396.0861351339581</v>
      </c>
      <c r="O30" s="2">
        <f t="shared" si="4"/>
        <v>6.8488598097998606E-7</v>
      </c>
      <c r="P30" s="37">
        <f>+M30*'UYUMLAŞTIRILMIŞ GSYH'!E33</f>
        <v>855745048.262128</v>
      </c>
    </row>
    <row r="31" spans="2:16" x14ac:dyDescent="0.3">
      <c r="B31" s="30">
        <v>18233</v>
      </c>
      <c r="C31" s="4">
        <v>1187</v>
      </c>
      <c r="D31" s="4">
        <v>3777</v>
      </c>
      <c r="E31" s="7">
        <v>-6.7637620340656637E-2</v>
      </c>
      <c r="F31" s="17">
        <f t="shared" si="0"/>
        <v>0.31427058512046596</v>
      </c>
      <c r="G31" s="23"/>
      <c r="H31" s="1">
        <f t="shared" si="1"/>
        <v>18233</v>
      </c>
      <c r="I31" s="18">
        <f t="shared" si="2"/>
        <v>3261886843.7424464</v>
      </c>
      <c r="J31" s="17"/>
      <c r="K31" s="17"/>
      <c r="L31" s="30">
        <f t="shared" si="3"/>
        <v>18233</v>
      </c>
      <c r="M31" s="8">
        <f>+'İMALAT HAM VERİLER'!C31/'İMALAT HAM VERİLER'!G31</f>
        <v>0.13084215167548502</v>
      </c>
      <c r="N31" s="3">
        <f>+M31*'UYUMLAŞTIRILMIŞ GSYH'!D34</f>
        <v>2384.165586937148</v>
      </c>
      <c r="O31" s="2">
        <f t="shared" si="4"/>
        <v>7.309160927856509E-7</v>
      </c>
      <c r="P31" s="37">
        <f>+M31*'UYUMLAŞTIRILMIŞ GSYH'!E34</f>
        <v>851487709.62041008</v>
      </c>
    </row>
    <row r="32" spans="2:16" x14ac:dyDescent="0.3">
      <c r="B32" s="30">
        <v>18598</v>
      </c>
      <c r="C32" s="4">
        <v>1238</v>
      </c>
      <c r="D32" s="4">
        <v>4187</v>
      </c>
      <c r="E32" s="7">
        <v>0.10855176065660573</v>
      </c>
      <c r="F32" s="17">
        <f t="shared" si="0"/>
        <v>0.29567709577262957</v>
      </c>
      <c r="G32" s="23"/>
      <c r="H32" s="1">
        <f t="shared" si="1"/>
        <v>18598</v>
      </c>
      <c r="I32" s="18">
        <f t="shared" si="2"/>
        <v>3615970403.6933079</v>
      </c>
      <c r="J32" s="17"/>
      <c r="K32" s="17"/>
      <c r="L32" s="30">
        <f t="shared" si="3"/>
        <v>18598</v>
      </c>
      <c r="M32" s="8">
        <f>+'İMALAT HAM VERİLER'!C32/'İMALAT HAM VERİLER'!G32</f>
        <v>0.12743180648481731</v>
      </c>
      <c r="N32" s="3">
        <f>+M32*'UYUMLAŞTIRILMIŞ GSYH'!D35</f>
        <v>2486.3647504960541</v>
      </c>
      <c r="O32" s="2">
        <f t="shared" si="4"/>
        <v>6.8760649920046682E-7</v>
      </c>
      <c r="P32" s="37">
        <f>+M32*'UYUMLAŞTIRILMIŞ GSYH'!E35</f>
        <v>887987410.8914479</v>
      </c>
    </row>
    <row r="33" spans="2:16" x14ac:dyDescent="0.3">
      <c r="B33" s="30">
        <v>18963</v>
      </c>
      <c r="C33" s="4">
        <v>1362</v>
      </c>
      <c r="D33" s="4">
        <v>4316</v>
      </c>
      <c r="E33" s="7">
        <v>3.0809648913303248E-2</v>
      </c>
      <c r="F33" s="17">
        <f t="shared" si="0"/>
        <v>0.3155699721964782</v>
      </c>
      <c r="G33" s="23"/>
      <c r="H33" s="1">
        <f t="shared" si="1"/>
        <v>18963</v>
      </c>
      <c r="I33" s="18">
        <f t="shared" si="2"/>
        <v>3727377182.3119941</v>
      </c>
      <c r="J33" s="17"/>
      <c r="K33" s="17"/>
      <c r="L33" s="30">
        <f t="shared" si="3"/>
        <v>18963</v>
      </c>
      <c r="M33" s="8">
        <f>+'İMALAT HAM VERİLER'!C33/'İMALAT HAM VERİLER'!G33</f>
        <v>0.11672951662667123</v>
      </c>
      <c r="N33" s="3">
        <f>+M33*'UYUMLAŞTIRILMIŞ GSYH'!D36</f>
        <v>2735.567134508909</v>
      </c>
      <c r="O33" s="2">
        <f t="shared" si="4"/>
        <v>7.3391207830813318E-7</v>
      </c>
      <c r="P33" s="37">
        <f>+M33*'UYUMLAŞTIRILMIŞ GSYH'!E36</f>
        <v>976988262.32461035</v>
      </c>
    </row>
    <row r="34" spans="2:16" x14ac:dyDescent="0.3">
      <c r="B34" s="30">
        <v>19329</v>
      </c>
      <c r="C34" s="4">
        <v>1537</v>
      </c>
      <c r="D34" s="4">
        <v>4779</v>
      </c>
      <c r="E34" s="7">
        <v>0.10727525486561645</v>
      </c>
      <c r="F34" s="17">
        <f t="shared" si="0"/>
        <v>0.3216154007114459</v>
      </c>
      <c r="G34" s="23"/>
      <c r="H34" s="1">
        <f t="shared" si="1"/>
        <v>19329</v>
      </c>
      <c r="I34" s="18">
        <f t="shared" si="2"/>
        <v>4127232519.5247965</v>
      </c>
      <c r="J34" s="17"/>
      <c r="K34" s="17"/>
      <c r="L34" s="30">
        <f t="shared" si="3"/>
        <v>19329</v>
      </c>
      <c r="M34" s="8">
        <f>+'İMALAT HAM VERİLER'!C34/'İMALAT HAM VERİLER'!G34</f>
        <v>0.11452201773340287</v>
      </c>
      <c r="N34" s="3">
        <f>+M34*'UYUMLAŞTIRILMIŞ GSYH'!D37</f>
        <v>3087.0039082422909</v>
      </c>
      <c r="O34" s="2">
        <f t="shared" si="4"/>
        <v>7.4795977537939248E-7</v>
      </c>
      <c r="P34" s="37">
        <f>+M34*'UYUMLAŞTIRILMIŞ GSYH'!E37</f>
        <v>1102501395.800818</v>
      </c>
    </row>
    <row r="35" spans="2:16" x14ac:dyDescent="0.3">
      <c r="B35" s="30">
        <v>19694</v>
      </c>
      <c r="C35" s="4">
        <v>1826</v>
      </c>
      <c r="D35" s="4">
        <v>5617</v>
      </c>
      <c r="E35" s="7">
        <v>0.17535049173467243</v>
      </c>
      <c r="F35" s="17">
        <f t="shared" si="0"/>
        <v>0.32508456471426028</v>
      </c>
      <c r="G35" s="23"/>
      <c r="H35" s="1">
        <f t="shared" si="1"/>
        <v>19694</v>
      </c>
      <c r="I35" s="18">
        <f t="shared" si="2"/>
        <v>4850944771.3268003</v>
      </c>
      <c r="J35" s="17"/>
      <c r="K35" s="17"/>
      <c r="L35" s="30">
        <f t="shared" si="3"/>
        <v>19694</v>
      </c>
      <c r="M35" s="8">
        <f>+'İMALAT HAM VERİLER'!C35/'İMALAT HAM VERİLER'!G35</f>
        <v>0.11676684998081596</v>
      </c>
      <c r="N35" s="3">
        <f>+M35*'UYUMLAŞTIRILMIŞ GSYH'!D38</f>
        <v>3667.4294369862564</v>
      </c>
      <c r="O35" s="2">
        <f t="shared" si="4"/>
        <v>7.560237458616054E-7</v>
      </c>
      <c r="P35" s="37">
        <f>+M35*'UYUMLAŞTIRILMIŞ GSYH'!E38</f>
        <v>1309796227.4950917</v>
      </c>
    </row>
    <row r="36" spans="2:16" x14ac:dyDescent="0.3">
      <c r="B36" s="30">
        <v>20059</v>
      </c>
      <c r="C36" s="4">
        <v>2164</v>
      </c>
      <c r="D36" s="4">
        <v>6141</v>
      </c>
      <c r="E36" s="7">
        <v>9.3288232152394526E-2</v>
      </c>
      <c r="F36" s="17">
        <f t="shared" si="0"/>
        <v>0.35238560495033383</v>
      </c>
      <c r="G36" s="23"/>
      <c r="H36" s="1">
        <f t="shared" si="1"/>
        <v>20059</v>
      </c>
      <c r="I36" s="18">
        <f t="shared" si="2"/>
        <v>5303480833.3127794</v>
      </c>
      <c r="J36" s="17"/>
      <c r="K36" s="17"/>
      <c r="L36" s="30">
        <f t="shared" si="3"/>
        <v>20059</v>
      </c>
      <c r="M36" s="8">
        <f>+'İMALAT HAM VERİLER'!C36/'İMALAT HAM VERİLER'!G36</f>
        <v>0.13559746851306473</v>
      </c>
      <c r="N36" s="3">
        <f>+M36*'UYUMLAŞTIRILMIŞ GSYH'!D39</f>
        <v>4346.2866063789506</v>
      </c>
      <c r="O36" s="2">
        <f t="shared" si="4"/>
        <v>8.1951585062372621E-7</v>
      </c>
      <c r="P36" s="37">
        <f>+M36*'UYUMLAŞTIRILMIŞ GSYH'!E39</f>
        <v>1552245216.5639112</v>
      </c>
    </row>
    <row r="37" spans="2:16" x14ac:dyDescent="0.3">
      <c r="B37" s="30">
        <v>20424</v>
      </c>
      <c r="C37" s="4">
        <v>2682</v>
      </c>
      <c r="D37" s="4">
        <v>6926</v>
      </c>
      <c r="E37" s="7">
        <v>0.12782934375508886</v>
      </c>
      <c r="F37" s="17">
        <f t="shared" si="0"/>
        <v>0.38723650014438349</v>
      </c>
      <c r="G37" s="23"/>
      <c r="H37" s="1">
        <f t="shared" ref="H37:H68" si="5">+B37</f>
        <v>20424</v>
      </c>
      <c r="I37" s="18">
        <f t="shared" ref="I37:I68" si="6">+I38/(1+E38)</f>
        <v>5981421307.8528433</v>
      </c>
      <c r="J37" s="17"/>
      <c r="K37" s="17"/>
      <c r="L37" s="30">
        <f t="shared" ref="L37:L69" si="7">+H37</f>
        <v>20424</v>
      </c>
      <c r="M37" s="8">
        <f>+'İMALAT HAM VERİLER'!C37/'İMALAT HAM VERİLER'!G37</f>
        <v>0.13975300922307332</v>
      </c>
      <c r="N37" s="3">
        <f>+M37*'UYUMLAŞTIRILMIŞ GSYH'!D40</f>
        <v>5386.7033374826096</v>
      </c>
      <c r="O37" s="2">
        <f t="shared" ref="O37:O68" si="8">+N37/I37</f>
        <v>9.005724660141487E-7</v>
      </c>
      <c r="P37" s="37">
        <f>+M37*'UYUMLAŞTIRILMIŞ GSYH'!E40</f>
        <v>1923822620.5295036</v>
      </c>
    </row>
    <row r="38" spans="2:16" x14ac:dyDescent="0.3">
      <c r="B38" s="30">
        <v>20790</v>
      </c>
      <c r="C38" s="4">
        <v>3250</v>
      </c>
      <c r="D38" s="4">
        <v>7605</v>
      </c>
      <c r="E38" s="7">
        <v>9.8036384637597535E-2</v>
      </c>
      <c r="F38" s="17">
        <f t="shared" si="0"/>
        <v>0.42735042735042733</v>
      </c>
      <c r="G38" s="23"/>
      <c r="H38" s="1">
        <f t="shared" si="5"/>
        <v>20790</v>
      </c>
      <c r="I38" s="18">
        <f t="shared" si="6"/>
        <v>6567818227.8690262</v>
      </c>
      <c r="J38" s="17"/>
      <c r="K38" s="17"/>
      <c r="L38" s="30">
        <f t="shared" si="7"/>
        <v>20790</v>
      </c>
      <c r="M38" s="8">
        <f>+'İMALAT HAM VERİLER'!C38/'İMALAT HAM VERİLER'!G38</f>
        <v>0.14676661849710981</v>
      </c>
      <c r="N38" s="3">
        <f>+M38*'UYUMLAŞTIRILMIŞ GSYH'!D41</f>
        <v>6527.5455150004982</v>
      </c>
      <c r="O38" s="2">
        <f t="shared" si="8"/>
        <v>9.9386817486853709E-7</v>
      </c>
      <c r="P38" s="37">
        <f>+M38*'UYUMLAŞTIRILMIŞ GSYH'!E41</f>
        <v>2331266255.3573208</v>
      </c>
    </row>
    <row r="39" spans="2:16" x14ac:dyDescent="0.3">
      <c r="B39" s="30">
        <v>21155</v>
      </c>
      <c r="C39" s="4">
        <v>4141</v>
      </c>
      <c r="D39" s="4">
        <v>8376</v>
      </c>
      <c r="E39" s="7">
        <v>0.10138067061143971</v>
      </c>
      <c r="F39" s="17">
        <f t="shared" si="0"/>
        <v>0.49438872970391595</v>
      </c>
      <c r="G39" s="23"/>
      <c r="H39" s="1">
        <f t="shared" si="5"/>
        <v>21155</v>
      </c>
      <c r="I39" s="18">
        <f t="shared" si="6"/>
        <v>7233668044.2644262</v>
      </c>
      <c r="J39" s="17"/>
      <c r="K39" s="17"/>
      <c r="L39" s="30">
        <f t="shared" si="7"/>
        <v>21155</v>
      </c>
      <c r="M39" s="8">
        <f>+'İMALAT HAM VERİLER'!C39/'İMALAT HAM VERİLER'!G39</f>
        <v>0.14061598016910593</v>
      </c>
      <c r="N39" s="3">
        <f>+M39*'UYUMLAŞTIRILMIŞ GSYH'!D42</f>
        <v>8317.1537086336011</v>
      </c>
      <c r="O39" s="2">
        <f t="shared" si="8"/>
        <v>1.1497837138418689E-6</v>
      </c>
      <c r="P39" s="37">
        <f>+M39*'UYUMLAŞTIRILMIŞ GSYH'!E42</f>
        <v>2970412038.7977152</v>
      </c>
    </row>
    <row r="40" spans="2:16" x14ac:dyDescent="0.3">
      <c r="B40" s="30">
        <v>21520</v>
      </c>
      <c r="C40" s="4">
        <v>5305</v>
      </c>
      <c r="D40" s="4">
        <v>9114</v>
      </c>
      <c r="E40" s="7">
        <v>8.810888252148999E-2</v>
      </c>
      <c r="F40" s="17">
        <f t="shared" si="0"/>
        <v>0.5820715382927365</v>
      </c>
      <c r="G40" s="23"/>
      <c r="H40" s="1">
        <f t="shared" si="5"/>
        <v>21520</v>
      </c>
      <c r="I40" s="18">
        <f t="shared" si="6"/>
        <v>7871018452.1759768</v>
      </c>
      <c r="J40" s="17"/>
      <c r="K40" s="17"/>
      <c r="L40" s="30">
        <f t="shared" si="7"/>
        <v>21520</v>
      </c>
      <c r="M40" s="8">
        <f>+'İMALAT HAM VERİLER'!C40/'İMALAT HAM VERİLER'!G40</f>
        <v>0.15094178569396233</v>
      </c>
      <c r="N40" s="3">
        <f>+M40*'UYUMLAŞTIRILMIŞ GSYH'!D43</f>
        <v>10654.902123446891</v>
      </c>
      <c r="O40" s="2">
        <f t="shared" si="8"/>
        <v>1.3536878598602824E-6</v>
      </c>
      <c r="P40" s="37">
        <f>+M40*'UYUMLAŞTIRILMIŞ GSYH'!E43</f>
        <v>3805322186.9453192</v>
      </c>
    </row>
    <row r="41" spans="2:16" x14ac:dyDescent="0.3">
      <c r="B41" s="30">
        <v>21885</v>
      </c>
      <c r="C41" s="4">
        <v>6832</v>
      </c>
      <c r="D41" s="4">
        <v>9362</v>
      </c>
      <c r="E41" s="7">
        <v>2.7210884353741562E-2</v>
      </c>
      <c r="F41" s="17">
        <f t="shared" si="0"/>
        <v>0.72975859859004488</v>
      </c>
      <c r="G41" s="23"/>
      <c r="H41" s="1">
        <f t="shared" si="5"/>
        <v>21885</v>
      </c>
      <c r="I41" s="18">
        <f t="shared" si="6"/>
        <v>8085195825.0243025</v>
      </c>
      <c r="J41" s="17"/>
      <c r="K41" s="17"/>
      <c r="L41" s="30">
        <f t="shared" si="7"/>
        <v>21885</v>
      </c>
      <c r="M41" s="8">
        <f>+'İMALAT HAM VERİLER'!C41/'İMALAT HAM VERİLER'!G41</f>
        <v>0.15554493090180543</v>
      </c>
      <c r="N41" s="3">
        <f>+M41*'UYUMLAŞTIRILMIŞ GSYH'!D44</f>
        <v>13721.936151121537</v>
      </c>
      <c r="O41" s="2">
        <f t="shared" si="8"/>
        <v>1.6971680647055067E-6</v>
      </c>
      <c r="P41" s="37">
        <f>+M41*'UYUMLAŞTIRILMIŞ GSYH'!E44</f>
        <v>4900691482.5434074</v>
      </c>
    </row>
    <row r="42" spans="2:16" x14ac:dyDescent="0.3">
      <c r="B42" s="30">
        <v>22251</v>
      </c>
      <c r="C42" s="4">
        <v>6872</v>
      </c>
      <c r="D42" s="4">
        <v>9250</v>
      </c>
      <c r="E42" s="7">
        <v>-1.1963255714590844E-2</v>
      </c>
      <c r="F42" s="17">
        <f t="shared" si="0"/>
        <v>0.74291891891891892</v>
      </c>
      <c r="G42" s="23"/>
      <c r="H42" s="1">
        <f t="shared" si="5"/>
        <v>22251</v>
      </c>
      <c r="I42" s="18">
        <f t="shared" si="6"/>
        <v>7988470559.8669939</v>
      </c>
      <c r="J42" s="17"/>
      <c r="K42" s="17"/>
      <c r="L42" s="30">
        <f t="shared" si="7"/>
        <v>22251</v>
      </c>
      <c r="M42" s="8">
        <f>+'İMALAT HAM VERİLER'!C42/'İMALAT HAM VERİLER'!G42</f>
        <v>0.14628435191689551</v>
      </c>
      <c r="N42" s="3">
        <f>+M42*'UYUMLAŞTIRILMIŞ GSYH'!D45</f>
        <v>13802.214551171352</v>
      </c>
      <c r="O42" s="2">
        <f t="shared" si="8"/>
        <v>1.7277668419424149E-6</v>
      </c>
      <c r="P42" s="37">
        <f>+M42*'UYUMLAŞTIRILMIŞ GSYH'!E45</f>
        <v>2918015761.3470092</v>
      </c>
    </row>
    <row r="43" spans="2:16" x14ac:dyDescent="0.3">
      <c r="B43" s="30">
        <v>22616</v>
      </c>
      <c r="C43" s="4">
        <v>7652</v>
      </c>
      <c r="D43" s="4">
        <v>10445</v>
      </c>
      <c r="E43" s="7">
        <v>0.1291891891891892</v>
      </c>
      <c r="F43" s="17">
        <f t="shared" si="0"/>
        <v>0.73259932982288178</v>
      </c>
      <c r="G43" s="23"/>
      <c r="H43" s="1">
        <f t="shared" si="5"/>
        <v>22616</v>
      </c>
      <c r="I43" s="18">
        <f t="shared" si="6"/>
        <v>9020494594.3579197</v>
      </c>
      <c r="J43" s="17"/>
      <c r="K43" s="17"/>
      <c r="L43" s="30">
        <f t="shared" si="7"/>
        <v>22616</v>
      </c>
      <c r="M43" s="8">
        <f>+'İMALAT HAM VERİLER'!C43/'İMALAT HAM VERİLER'!G43</f>
        <v>0.15357135689485621</v>
      </c>
      <c r="N43" s="3">
        <f>+M43*'UYUMLAŞTIRILMIŞ GSYH'!D46</f>
        <v>15368.762322331453</v>
      </c>
      <c r="O43" s="2">
        <f t="shared" si="8"/>
        <v>1.7037604935702978E-6</v>
      </c>
      <c r="P43" s="37">
        <f>+M43*'UYUMLAŞTIRILMIŞ GSYH'!E46</f>
        <v>1700084327.6915324</v>
      </c>
    </row>
    <row r="44" spans="2:16" x14ac:dyDescent="0.3">
      <c r="B44" s="30">
        <v>22981</v>
      </c>
      <c r="C44" s="4">
        <v>9055</v>
      </c>
      <c r="D44" s="4">
        <v>10946</v>
      </c>
      <c r="E44" s="7">
        <v>4.796553374820476E-2</v>
      </c>
      <c r="F44" s="17">
        <f t="shared" si="0"/>
        <v>0.82724282843047692</v>
      </c>
      <c r="G44" s="23"/>
      <c r="H44" s="1">
        <f t="shared" si="5"/>
        <v>22981</v>
      </c>
      <c r="I44" s="18">
        <f t="shared" si="6"/>
        <v>9453167432.249094</v>
      </c>
      <c r="J44" s="17"/>
      <c r="K44" s="17"/>
      <c r="L44" s="30">
        <f t="shared" si="7"/>
        <v>22981</v>
      </c>
      <c r="M44" s="8">
        <f>+'İMALAT HAM VERİLER'!C44/'İMALAT HAM VERİLER'!G44</f>
        <v>0.15645518004008571</v>
      </c>
      <c r="N44" s="3">
        <f>+M44*'UYUMLAŞTIRILMIŞ GSYH'!D47</f>
        <v>18186.714618922655</v>
      </c>
      <c r="O44" s="2">
        <f t="shared" si="8"/>
        <v>1.9238752248140048E-6</v>
      </c>
      <c r="P44" s="37">
        <f>+M44*'UYUMLAŞTIRILMIŞ GSYH'!E47</f>
        <v>2011804714.4825945</v>
      </c>
    </row>
    <row r="45" spans="2:16" x14ac:dyDescent="0.3">
      <c r="B45" s="30">
        <v>23346</v>
      </c>
      <c r="C45" s="4">
        <v>10661</v>
      </c>
      <c r="D45" s="4">
        <v>12528</v>
      </c>
      <c r="E45" s="7">
        <v>0.14452768134478361</v>
      </c>
      <c r="F45" s="17">
        <f t="shared" si="0"/>
        <v>0.85097381864623245</v>
      </c>
      <c r="G45" s="23"/>
      <c r="H45" s="1">
        <f t="shared" si="5"/>
        <v>23346</v>
      </c>
      <c r="I45" s="18">
        <f t="shared" si="6"/>
        <v>10819411802.596077</v>
      </c>
      <c r="J45" s="17"/>
      <c r="K45" s="17"/>
      <c r="L45" s="30">
        <f t="shared" si="7"/>
        <v>23346</v>
      </c>
      <c r="M45" s="8">
        <f>+'İMALAT HAM VERİLER'!C45/'İMALAT HAM VERİLER'!G45</f>
        <v>0.15933343296966074</v>
      </c>
      <c r="N45" s="3">
        <f>+M45*'UYUMLAŞTIRILMIŞ GSYH'!D48</f>
        <v>21412.453769935702</v>
      </c>
      <c r="O45" s="2">
        <f t="shared" si="8"/>
        <v>1.979077436057833E-6</v>
      </c>
      <c r="P45" s="37">
        <f>+M45*'UYUMLAŞTIRILMIŞ GSYH'!E48</f>
        <v>2368634266.5858078</v>
      </c>
    </row>
    <row r="46" spans="2:16" x14ac:dyDescent="0.3">
      <c r="B46" s="30">
        <v>23712</v>
      </c>
      <c r="C46" s="4">
        <v>11808</v>
      </c>
      <c r="D46" s="4">
        <v>13635</v>
      </c>
      <c r="E46" s="7">
        <v>8.8362068965517293E-2</v>
      </c>
      <c r="F46" s="17">
        <f t="shared" si="0"/>
        <v>0.86600660066006596</v>
      </c>
      <c r="G46" s="23"/>
      <c r="H46" s="1">
        <f t="shared" si="5"/>
        <v>23712</v>
      </c>
      <c r="I46" s="18">
        <f t="shared" si="6"/>
        <v>11775437414.463404</v>
      </c>
      <c r="J46" s="17"/>
      <c r="K46" s="17"/>
      <c r="L46" s="30">
        <f t="shared" si="7"/>
        <v>23712</v>
      </c>
      <c r="M46" s="8">
        <f>+'İMALAT HAM VERİLER'!C46/'İMALAT HAM VERİLER'!G46</f>
        <v>0.16519999440379424</v>
      </c>
      <c r="N46" s="3">
        <f>+M46*'UYUMLAŞTIRILMIŞ GSYH'!D49</f>
        <v>23715.946492594732</v>
      </c>
      <c r="O46" s="2">
        <f t="shared" si="8"/>
        <v>2.0140183041918403E-6</v>
      </c>
      <c r="P46" s="37">
        <f>+M46*'UYUMLAŞTIRILMIŞ GSYH'!E49</f>
        <v>2611888380.2417107</v>
      </c>
    </row>
    <row r="47" spans="2:16" x14ac:dyDescent="0.3">
      <c r="B47" s="30">
        <v>24077</v>
      </c>
      <c r="C47" s="4">
        <v>13468</v>
      </c>
      <c r="D47" s="4">
        <v>14931</v>
      </c>
      <c r="E47" s="7">
        <v>9.5049504950495134E-2</v>
      </c>
      <c r="F47" s="17">
        <f t="shared" si="0"/>
        <v>0.90201593999062357</v>
      </c>
      <c r="G47" s="23"/>
      <c r="H47" s="1">
        <f t="shared" si="5"/>
        <v>24077</v>
      </c>
      <c r="I47" s="18">
        <f t="shared" si="6"/>
        <v>12894686911.283689</v>
      </c>
      <c r="J47" s="17"/>
      <c r="K47" s="17"/>
      <c r="L47" s="30">
        <f t="shared" si="7"/>
        <v>24077</v>
      </c>
      <c r="M47" s="8">
        <f>+'İMALAT HAM VERİLER'!C47/'İMALAT HAM VERİLER'!G47</f>
        <v>0.1761904761904762</v>
      </c>
      <c r="N47" s="3">
        <f>+M47*'UYUMLAŞTIRILMIŞ GSYH'!D50</f>
        <v>27050.184001588303</v>
      </c>
      <c r="O47" s="2">
        <f t="shared" si="8"/>
        <v>2.097777494536733E-6</v>
      </c>
      <c r="P47" s="37">
        <f>+M47*'UYUMLAŞTIRILMIŞ GSYH'!E50</f>
        <v>2979095154.3599453</v>
      </c>
    </row>
    <row r="48" spans="2:16" x14ac:dyDescent="0.3">
      <c r="B48" s="30">
        <v>24442</v>
      </c>
      <c r="C48" s="4">
        <v>16153</v>
      </c>
      <c r="D48" s="4">
        <v>17221</v>
      </c>
      <c r="E48" s="7">
        <v>0.15337217868863434</v>
      </c>
      <c r="F48" s="17">
        <f t="shared" si="0"/>
        <v>0.93798269554613556</v>
      </c>
      <c r="G48" s="23"/>
      <c r="H48" s="1">
        <f t="shared" si="5"/>
        <v>24442</v>
      </c>
      <c r="I48" s="18">
        <f t="shared" si="6"/>
        <v>14872373136.375086</v>
      </c>
      <c r="J48" s="17"/>
      <c r="K48" s="17"/>
      <c r="L48" s="30">
        <f t="shared" si="7"/>
        <v>24442</v>
      </c>
      <c r="M48" s="8">
        <f>+'İMALAT HAM VERİLER'!C48/'İMALAT HAM VERİLER'!G48</f>
        <v>0.17794350929761171</v>
      </c>
      <c r="N48" s="3">
        <f>+M48*'UYUMLAŞTIRILMIŞ GSYH'!D51</f>
        <v>32442.726749730795</v>
      </c>
      <c r="O48" s="2">
        <f t="shared" si="8"/>
        <v>2.181408874847408E-6</v>
      </c>
      <c r="P48" s="37">
        <f>+M48*'UYUMLAŞTIRILMIŞ GSYH'!E51</f>
        <v>3572987527.5033917</v>
      </c>
    </row>
    <row r="49" spans="2:16" ht="15" thickBot="1" x14ac:dyDescent="0.35">
      <c r="B49" s="30">
        <v>24807</v>
      </c>
      <c r="C49" s="4">
        <v>18790</v>
      </c>
      <c r="D49" s="4">
        <v>19038</v>
      </c>
      <c r="E49" s="7">
        <v>0.10551071366355018</v>
      </c>
      <c r="F49" s="17">
        <f t="shared" ref="F49:F50" si="9">+C49/D49</f>
        <v>0.9869734215778968</v>
      </c>
      <c r="G49" s="23"/>
      <c r="H49" s="1">
        <f t="shared" si="5"/>
        <v>24807</v>
      </c>
      <c r="I49" s="18">
        <f t="shared" si="6"/>
        <v>16441567839.864634</v>
      </c>
      <c r="J49" s="17"/>
      <c r="K49" s="17"/>
      <c r="L49" s="30">
        <f t="shared" si="7"/>
        <v>24807</v>
      </c>
      <c r="M49" s="8">
        <f>+'İMALAT HAM VERİLER'!C49/'İMALAT HAM VERİLER'!G49</f>
        <v>0.185699461382616</v>
      </c>
      <c r="N49" s="3">
        <f>+M49*'UYUMLAŞTIRILMIŞ GSYH'!D52</f>
        <v>37739.404643548893</v>
      </c>
      <c r="O49" s="2">
        <f t="shared" si="8"/>
        <v>2.2953653210641504E-6</v>
      </c>
      <c r="P49" s="37">
        <f>+M49*'UYUMLAŞTIRILMIŞ GSYH'!E52</f>
        <v>4156322097.3071475</v>
      </c>
    </row>
    <row r="50" spans="2:16" ht="15" thickBot="1" x14ac:dyDescent="0.35">
      <c r="B50" s="30">
        <v>25173</v>
      </c>
      <c r="C50" s="11">
        <v>24789.9</v>
      </c>
      <c r="D50" s="11">
        <v>4763824.5999999996</v>
      </c>
      <c r="E50" s="92">
        <v>0.111</v>
      </c>
      <c r="F50" s="36">
        <f t="shared" si="9"/>
        <v>5.2037810124243456E-3</v>
      </c>
      <c r="G50" s="22" t="s">
        <v>50</v>
      </c>
      <c r="H50" s="1">
        <f t="shared" si="5"/>
        <v>25173</v>
      </c>
      <c r="I50" s="18">
        <f t="shared" si="6"/>
        <v>18266581870.089607</v>
      </c>
      <c r="L50" s="30">
        <f t="shared" si="7"/>
        <v>25173</v>
      </c>
      <c r="M50" s="8">
        <f>+'İMALAT HAM VERİLER'!C50/'İMALAT HAM VERİLER'!G50</f>
        <v>0.1516061819367141</v>
      </c>
      <c r="N50" s="3">
        <f>+M50*'UYUMLAŞTIRILMIŞ GSYH'!D53</f>
        <v>34150.3627007389</v>
      </c>
      <c r="O50" s="2">
        <f t="shared" si="8"/>
        <v>1.8695540820725741E-6</v>
      </c>
      <c r="P50" s="37">
        <f>+M50*'UYUMLAŞTIRILMIŞ GSYH'!E53</f>
        <v>3760998877.8699579</v>
      </c>
    </row>
    <row r="51" spans="2:16" x14ac:dyDescent="0.3">
      <c r="B51" s="30">
        <v>25538</v>
      </c>
      <c r="C51" s="4">
        <v>28227.7</v>
      </c>
      <c r="D51" s="4">
        <v>5321192.0999999996</v>
      </c>
      <c r="E51" s="7">
        <v>0.11700000457615502</v>
      </c>
      <c r="F51" s="17">
        <f t="shared" ref="F51:F104" si="10">+C51/D51</f>
        <v>5.3047699593480194E-3</v>
      </c>
      <c r="G51" s="23"/>
      <c r="H51" s="1">
        <f t="shared" si="5"/>
        <v>25538</v>
      </c>
      <c r="I51" s="18">
        <f t="shared" si="6"/>
        <v>20403772032.480801</v>
      </c>
      <c r="J51" s="16"/>
      <c r="K51" s="16"/>
      <c r="L51" s="30">
        <f t="shared" si="7"/>
        <v>25538</v>
      </c>
      <c r="M51" s="8">
        <f>+'İMALAT HAM VERİLER'!C51/'İMALAT HAM VERİLER'!G51</f>
        <v>0.15445245617471678</v>
      </c>
      <c r="N51" s="3">
        <f>+M51*'UYUMLAŞTIRILMIŞ GSYH'!D54</f>
        <v>38886.31409040327</v>
      </c>
      <c r="O51" s="2">
        <f t="shared" si="8"/>
        <v>1.9058394706870905E-6</v>
      </c>
      <c r="P51" s="37">
        <f>+M51*'UYUMLAŞTIRILMIŞ GSYH'!E54</f>
        <v>4282686200.5451798</v>
      </c>
    </row>
    <row r="52" spans="2:16" x14ac:dyDescent="0.3">
      <c r="B52" s="30">
        <v>25903</v>
      </c>
      <c r="C52" s="4">
        <v>31551</v>
      </c>
      <c r="D52" s="4">
        <v>5406331.2000000002</v>
      </c>
      <c r="E52" s="7">
        <v>1.6000004961294535E-2</v>
      </c>
      <c r="F52" s="17">
        <f t="shared" si="10"/>
        <v>5.8359354676605826E-3</v>
      </c>
      <c r="G52" s="23"/>
      <c r="H52" s="1">
        <f t="shared" si="5"/>
        <v>25903</v>
      </c>
      <c r="I52" s="18">
        <f t="shared" si="6"/>
        <v>20730232486.229614</v>
      </c>
      <c r="J52" s="16"/>
      <c r="K52" s="16"/>
      <c r="L52" s="30">
        <f t="shared" si="7"/>
        <v>25903</v>
      </c>
      <c r="M52" s="8">
        <f>+'İMALAT HAM VERİLER'!C52/'İMALAT HAM VERİLER'!G52</f>
        <v>0.15348288075560804</v>
      </c>
      <c r="N52" s="3">
        <f>+M52*'UYUMLAŞTIRILMIŞ GSYH'!D55</f>
        <v>43464.446273219844</v>
      </c>
      <c r="O52" s="2">
        <f t="shared" si="8"/>
        <v>2.0966695044106133E-6</v>
      </c>
      <c r="P52" s="37">
        <f>+M52*'UYUMLAŞTIRILMIŞ GSYH'!E55</f>
        <v>3980299372.4350872</v>
      </c>
    </row>
    <row r="53" spans="2:16" x14ac:dyDescent="0.3">
      <c r="B53" s="30">
        <v>26268</v>
      </c>
      <c r="C53" s="4">
        <v>40267.199999999997</v>
      </c>
      <c r="D53" s="4">
        <v>5876682</v>
      </c>
      <c r="E53" s="7">
        <v>8.6999997336456122E-2</v>
      </c>
      <c r="F53" s="17">
        <f t="shared" si="10"/>
        <v>6.8520297678179619E-3</v>
      </c>
      <c r="G53" s="23"/>
      <c r="H53" s="1">
        <f t="shared" si="5"/>
        <v>26268</v>
      </c>
      <c r="I53" s="18">
        <f t="shared" si="6"/>
        <v>22533762657.315708</v>
      </c>
      <c r="J53" s="16"/>
      <c r="K53" s="16"/>
      <c r="L53" s="30">
        <f t="shared" si="7"/>
        <v>26268</v>
      </c>
      <c r="M53" s="8">
        <f>+'İMALAT HAM VERİLER'!C53/'İMALAT HAM VERİLER'!G53</f>
        <v>0.15787282257969662</v>
      </c>
      <c r="N53" s="3">
        <f>+M53*'UYUMLAŞTIRILMIŞ GSYH'!D56</f>
        <v>55471.79802782357</v>
      </c>
      <c r="O53" s="2">
        <f t="shared" si="8"/>
        <v>2.4617192819244658E-6</v>
      </c>
      <c r="P53" s="37">
        <f>+M53*'UYUMLAŞTIRILMIŞ GSYH'!E56</f>
        <v>3663960312.9241385</v>
      </c>
    </row>
    <row r="54" spans="2:16" x14ac:dyDescent="0.3">
      <c r="B54" s="30">
        <v>26634</v>
      </c>
      <c r="C54" s="4">
        <v>50241.5</v>
      </c>
      <c r="D54" s="4">
        <v>6517240.2999999998</v>
      </c>
      <c r="E54" s="7">
        <v>0.10899999353376615</v>
      </c>
      <c r="F54" s="17">
        <f t="shared" si="10"/>
        <v>7.7090145041912913E-3</v>
      </c>
      <c r="G54" s="23"/>
      <c r="H54" s="1">
        <f t="shared" si="5"/>
        <v>26634</v>
      </c>
      <c r="I54" s="18">
        <f t="shared" si="6"/>
        <v>24989942641.254543</v>
      </c>
      <c r="J54" s="16"/>
      <c r="K54" s="16"/>
      <c r="L54" s="30">
        <f t="shared" si="7"/>
        <v>26634</v>
      </c>
      <c r="M54" s="8">
        <f>+'İMALAT HAM VERİLER'!C54/'İMALAT HAM VERİLER'!G54</f>
        <v>0.16480063294149525</v>
      </c>
      <c r="N54" s="3">
        <f>+M54*'UYUMLAŞTIRILMIŞ GSYH'!D57</f>
        <v>69212.252107886088</v>
      </c>
      <c r="O54" s="2">
        <f t="shared" si="8"/>
        <v>2.7696042804687086E-6</v>
      </c>
      <c r="P54" s="37">
        <f>+M54*'UYUMLAŞTIRILMIŞ GSYH'!E57</f>
        <v>4840012867.0940399</v>
      </c>
    </row>
    <row r="55" spans="2:16" x14ac:dyDescent="0.3">
      <c r="B55" s="30">
        <v>26999</v>
      </c>
      <c r="C55" s="4">
        <v>63917.3</v>
      </c>
      <c r="D55" s="4">
        <v>7357964.4000000004</v>
      </c>
      <c r="E55" s="7">
        <v>0.129000015543389</v>
      </c>
      <c r="F55" s="17">
        <f t="shared" si="10"/>
        <v>8.686818327090574E-3</v>
      </c>
      <c r="G55" s="23"/>
      <c r="H55" s="1">
        <f t="shared" si="5"/>
        <v>26999</v>
      </c>
      <c r="I55" s="18">
        <f t="shared" si="6"/>
        <v>28213645630.404778</v>
      </c>
      <c r="J55" s="16"/>
      <c r="K55" s="16"/>
      <c r="L55" s="30">
        <f t="shared" si="7"/>
        <v>26999</v>
      </c>
      <c r="M55" s="8">
        <f>+'İMALAT HAM VERİLER'!C55/'İMALAT HAM VERİLER'!G55</f>
        <v>0.16668087895019992</v>
      </c>
      <c r="N55" s="3">
        <f>+M55*'UYUMLAŞTIRILMIŞ GSYH'!D58</f>
        <v>88051.978570027306</v>
      </c>
      <c r="O55" s="2">
        <f t="shared" si="8"/>
        <v>3.1209004225649245E-6</v>
      </c>
      <c r="P55" s="37">
        <f>+M55*'UYUMLAŞTIRILMIŞ GSYH'!E58</f>
        <v>6166171190.3103848</v>
      </c>
    </row>
    <row r="56" spans="2:16" x14ac:dyDescent="0.3">
      <c r="B56" s="30">
        <v>27364</v>
      </c>
      <c r="C56" s="4">
        <v>82311.7</v>
      </c>
      <c r="D56" s="4">
        <v>7895095.7999999998</v>
      </c>
      <c r="E56" s="7">
        <v>7.2999999836911231E-2</v>
      </c>
      <c r="F56" s="17">
        <f t="shared" si="10"/>
        <v>1.0425674632092494E-2</v>
      </c>
      <c r="G56" s="23"/>
      <c r="H56" s="1">
        <f t="shared" si="5"/>
        <v>27364</v>
      </c>
      <c r="I56" s="18">
        <f t="shared" si="6"/>
        <v>30273241756.822998</v>
      </c>
      <c r="J56" s="16"/>
      <c r="K56" s="16"/>
      <c r="L56" s="30">
        <f t="shared" si="7"/>
        <v>27364</v>
      </c>
      <c r="M56" s="8">
        <f>+'İMALAT HAM VERİLER'!C56/'İMALAT HAM VERİLER'!G56</f>
        <v>0.1582890824711202</v>
      </c>
      <c r="N56" s="3">
        <f>+M56*'UYUMLAŞTIRILMIŞ GSYH'!D59</f>
        <v>113392.05685771076</v>
      </c>
      <c r="O56" s="2">
        <f t="shared" si="8"/>
        <v>3.7456199031659503E-6</v>
      </c>
      <c r="P56" s="37">
        <f>+M56*'UYUMLAŞTIRILMIŞ GSYH'!E59</f>
        <v>8064870459.7082586</v>
      </c>
    </row>
    <row r="57" spans="2:16" x14ac:dyDescent="0.3">
      <c r="B57" s="30">
        <v>27729</v>
      </c>
      <c r="C57" s="4">
        <v>106837.8</v>
      </c>
      <c r="D57" s="4">
        <v>8581969.0999999996</v>
      </c>
      <c r="E57" s="7">
        <v>8.699999561753273E-2</v>
      </c>
      <c r="F57" s="17">
        <f t="shared" si="10"/>
        <v>1.2449100987790786E-2</v>
      </c>
      <c r="G57" s="23"/>
      <c r="H57" s="1">
        <f t="shared" si="5"/>
        <v>27729</v>
      </c>
      <c r="I57" s="18">
        <f t="shared" si="6"/>
        <v>32907013656.995106</v>
      </c>
      <c r="J57" s="16"/>
      <c r="K57" s="16"/>
      <c r="L57" s="30">
        <f t="shared" si="7"/>
        <v>27729</v>
      </c>
      <c r="M57" s="8">
        <f>+'İMALAT HAM VERİLER'!C57/'İMALAT HAM VERİLER'!G57</f>
        <v>0.15848253555917569</v>
      </c>
      <c r="N57" s="3">
        <f>+M57*'UYUMLAŞTIRILMIŞ GSYH'!D60</f>
        <v>147179.00975481907</v>
      </c>
      <c r="O57" s="2">
        <f t="shared" si="8"/>
        <v>4.4725726645672979E-6</v>
      </c>
      <c r="P57" s="37">
        <f>+M57*'UYUMLAŞTIRILMIŞ GSYH'!E60</f>
        <v>10108418482.559925</v>
      </c>
    </row>
    <row r="58" spans="2:16" x14ac:dyDescent="0.3">
      <c r="B58" s="30">
        <v>28095</v>
      </c>
      <c r="C58" s="4">
        <v>145230.20000000001</v>
      </c>
      <c r="D58" s="4">
        <v>9354346.3000000007</v>
      </c>
      <c r="E58" s="7">
        <v>8.9999997786055982E-2</v>
      </c>
      <c r="F58" s="17">
        <f t="shared" si="10"/>
        <v>1.5525424796385825E-2</v>
      </c>
      <c r="G58" s="23"/>
      <c r="H58" s="1">
        <f t="shared" si="5"/>
        <v>28095</v>
      </c>
      <c r="I58" s="18">
        <f t="shared" si="6"/>
        <v>35868644813.270378</v>
      </c>
      <c r="J58" s="16"/>
      <c r="K58" s="16"/>
      <c r="L58" s="30">
        <f t="shared" si="7"/>
        <v>28095</v>
      </c>
      <c r="M58" s="8">
        <f>+'İMALAT HAM VERİLER'!C58/'İMALAT HAM VERİLER'!G58</f>
        <v>0.1694729693145007</v>
      </c>
      <c r="N58" s="3">
        <f>+M58*'UYUMLAŞTIRILMIŞ GSYH'!D61</f>
        <v>200068.05345145488</v>
      </c>
      <c r="O58" s="2">
        <f t="shared" si="8"/>
        <v>5.5777979484029852E-6</v>
      </c>
      <c r="P58" s="37">
        <f>+M58*'UYUMLAŞTIRILMIŞ GSYH'!E61</f>
        <v>12372695974.469166</v>
      </c>
    </row>
    <row r="59" spans="2:16" x14ac:dyDescent="0.3">
      <c r="B59" s="30">
        <v>28460</v>
      </c>
      <c r="C59" s="4">
        <v>182562.3</v>
      </c>
      <c r="D59" s="4">
        <v>9971733.1999999993</v>
      </c>
      <c r="E59" s="7">
        <v>6.6000004725075889E-2</v>
      </c>
      <c r="F59" s="17">
        <f t="shared" si="10"/>
        <v>1.8307980803176725E-2</v>
      </c>
      <c r="G59" s="23"/>
      <c r="H59" s="1">
        <f t="shared" si="5"/>
        <v>28460</v>
      </c>
      <c r="I59" s="18">
        <f t="shared" si="6"/>
        <v>38235975540.428291</v>
      </c>
      <c r="J59" s="16"/>
      <c r="K59" s="16"/>
      <c r="L59" s="30">
        <f t="shared" si="7"/>
        <v>28460</v>
      </c>
      <c r="M59" s="8">
        <f>+'İMALAT HAM VERİLER'!C59/'İMALAT HAM VERİLER'!G59</f>
        <v>0.16649780886135485</v>
      </c>
      <c r="N59" s="3">
        <f>+M59*'UYUMLAŞTIRILMIŞ GSYH'!D62</f>
        <v>251496.54815519293</v>
      </c>
      <c r="O59" s="2">
        <f t="shared" si="8"/>
        <v>6.5774848058806931E-6</v>
      </c>
      <c r="P59" s="37">
        <f>+M59*'UYUMLAŞTIRILMIŞ GSYH'!E62</f>
        <v>13902570735.879385</v>
      </c>
    </row>
    <row r="60" spans="2:16" x14ac:dyDescent="0.3">
      <c r="B60" s="30">
        <v>28825</v>
      </c>
      <c r="C60" s="4">
        <v>269907.20000000001</v>
      </c>
      <c r="D60" s="4">
        <v>10290828.6</v>
      </c>
      <c r="E60" s="7">
        <v>3.1999993742311404E-2</v>
      </c>
      <c r="F60" s="17">
        <f t="shared" si="10"/>
        <v>2.622793659200582E-2</v>
      </c>
      <c r="G60" s="23"/>
      <c r="H60" s="1">
        <f t="shared" si="5"/>
        <v>28825</v>
      </c>
      <c r="I60" s="18">
        <f t="shared" si="6"/>
        <v>39459526518.453171</v>
      </c>
      <c r="J60" s="16"/>
      <c r="K60" s="16"/>
      <c r="L60" s="30">
        <f t="shared" si="7"/>
        <v>28825</v>
      </c>
      <c r="M60" s="8">
        <f>+'İMALAT HAM VERİLER'!C60/'İMALAT HAM VERİLER'!G60</f>
        <v>0.16534456821439308</v>
      </c>
      <c r="N60" s="3">
        <f>+M60*'UYUMLAŞTIRILMIŞ GSYH'!D63</f>
        <v>371822.1016874091</v>
      </c>
      <c r="O60" s="2">
        <f t="shared" si="8"/>
        <v>9.4228728647701129E-6</v>
      </c>
      <c r="P60" s="37">
        <f>+M60*'UYUMLAŞTIRILMIŞ GSYH'!E63</f>
        <v>15096406643.463341</v>
      </c>
    </row>
    <row r="61" spans="2:16" x14ac:dyDescent="0.3">
      <c r="B61" s="30">
        <v>29190</v>
      </c>
      <c r="C61" s="4">
        <v>532250.9</v>
      </c>
      <c r="D61" s="4">
        <v>9663088.0999999996</v>
      </c>
      <c r="E61" s="7">
        <v>-6.0999995666043819E-2</v>
      </c>
      <c r="F61" s="17">
        <f t="shared" si="10"/>
        <v>5.5080828663871963E-2</v>
      </c>
      <c r="G61" s="23"/>
      <c r="H61" s="1">
        <f t="shared" si="5"/>
        <v>29190</v>
      </c>
      <c r="I61" s="18">
        <f t="shared" si="6"/>
        <v>37052495571.843384</v>
      </c>
      <c r="J61" s="16"/>
      <c r="K61" s="16"/>
      <c r="L61" s="30">
        <f t="shared" si="7"/>
        <v>29190</v>
      </c>
      <c r="M61" s="8">
        <f>+'İMALAT HAM VERİLER'!C61/'İMALAT HAM VERİLER'!G61</f>
        <v>0.18671606790693168</v>
      </c>
      <c r="N61" s="3">
        <f>+M61*'UYUMLAŞTIRILMIŞ GSYH'!D64</f>
        <v>733224.99533541279</v>
      </c>
      <c r="O61" s="2">
        <f t="shared" si="8"/>
        <v>1.978881540957794E-5</v>
      </c>
      <c r="P61" s="37">
        <f>+M61*'UYUMLAŞTIRILMIŞ GSYH'!E64</f>
        <v>20824424284.921722</v>
      </c>
    </row>
    <row r="62" spans="2:16" x14ac:dyDescent="0.3">
      <c r="B62" s="30">
        <v>29556</v>
      </c>
      <c r="C62" s="4">
        <v>893701.6</v>
      </c>
      <c r="D62" s="4">
        <v>9284295.0999999996</v>
      </c>
      <c r="E62" s="7">
        <v>-3.9199994461397838E-2</v>
      </c>
      <c r="F62" s="17">
        <f t="shared" si="10"/>
        <v>9.6259499549944297E-2</v>
      </c>
      <c r="G62" s="23"/>
      <c r="H62" s="1">
        <f t="shared" si="5"/>
        <v>29556</v>
      </c>
      <c r="I62" s="18">
        <f t="shared" si="6"/>
        <v>35600037950.646156</v>
      </c>
      <c r="J62" s="16"/>
      <c r="K62" s="16"/>
      <c r="L62" s="30">
        <f t="shared" si="7"/>
        <v>29556</v>
      </c>
      <c r="M62" s="8">
        <f>+'İMALAT HAM VERİLER'!C62/'İMALAT HAM VERİLER'!G62</f>
        <v>0.17085967383392114</v>
      </c>
      <c r="N62" s="3">
        <f>+M62*'UYUMLAŞTIRILMIŞ GSYH'!D65</f>
        <v>1231156.8569776255</v>
      </c>
      <c r="O62" s="2">
        <f t="shared" si="8"/>
        <v>3.4583020913753813E-5</v>
      </c>
      <c r="P62" s="37">
        <f>+M62*'UYUMLAŞTIRILMIŞ GSYH'!E65</f>
        <v>15877693247.937372</v>
      </c>
    </row>
    <row r="63" spans="2:16" x14ac:dyDescent="0.3">
      <c r="B63" s="30">
        <v>29921</v>
      </c>
      <c r="C63" s="4">
        <v>1535884.9</v>
      </c>
      <c r="D63" s="4">
        <v>10160732.5</v>
      </c>
      <c r="E63" s="7">
        <v>9.4399993813208308E-2</v>
      </c>
      <c r="F63" s="17">
        <f t="shared" si="10"/>
        <v>0.1511588756027186</v>
      </c>
      <c r="G63" s="23"/>
      <c r="H63" s="1">
        <f t="shared" si="5"/>
        <v>29921</v>
      </c>
      <c r="I63" s="18">
        <f t="shared" si="6"/>
        <v>38960681312.937134</v>
      </c>
      <c r="J63" s="16"/>
      <c r="K63" s="16"/>
      <c r="L63" s="30">
        <f t="shared" si="7"/>
        <v>29921</v>
      </c>
      <c r="M63" s="8">
        <f>+'İMALAT HAM VERİLER'!C63/'İMALAT HAM VERİLER'!G63</f>
        <v>0.19439053689614608</v>
      </c>
      <c r="N63" s="3">
        <f>+M63*'UYUMLAŞTIRILMIŞ GSYH'!D66</f>
        <v>2115823.6949294908</v>
      </c>
      <c r="O63" s="2">
        <f t="shared" si="8"/>
        <v>5.4306640018302724E-5</v>
      </c>
      <c r="P63" s="37">
        <f>+M63*'UYUMLAŞTIRILMIŞ GSYH'!E66</f>
        <v>18857572410.933388</v>
      </c>
    </row>
    <row r="64" spans="2:16" x14ac:dyDescent="0.3">
      <c r="B64" s="30">
        <v>30286</v>
      </c>
      <c r="C64" s="4">
        <v>2098442.1</v>
      </c>
      <c r="D64" s="4">
        <v>10813051.6</v>
      </c>
      <c r="E64" s="7">
        <v>6.4200007233730358E-2</v>
      </c>
      <c r="F64" s="17">
        <f t="shared" si="10"/>
        <v>0.19406566967644917</v>
      </c>
      <c r="G64" s="23"/>
      <c r="H64" s="1">
        <f t="shared" si="5"/>
        <v>30286</v>
      </c>
      <c r="I64" s="18">
        <f t="shared" si="6"/>
        <v>41461957335.058762</v>
      </c>
      <c r="J64" s="17"/>
      <c r="K64" s="17"/>
      <c r="L64" s="30">
        <f t="shared" si="7"/>
        <v>30286</v>
      </c>
      <c r="M64" s="8">
        <f>+'İMALAT HAM VERİLER'!C64/'İMALAT HAM VERİLER'!G64</f>
        <v>0.20000045938947483</v>
      </c>
      <c r="N64" s="3">
        <f>+M64*'UYUMLAŞTIRILMIŞ GSYH'!D67</f>
        <v>2890798.2652513203</v>
      </c>
      <c r="O64" s="2">
        <f t="shared" si="8"/>
        <v>6.9721702762135735E-5</v>
      </c>
      <c r="P64" s="37">
        <f>+M64*'UYUMLAŞTIRILMIŞ GSYH'!E67</f>
        <v>17491333823.998173</v>
      </c>
    </row>
    <row r="65" spans="2:16" x14ac:dyDescent="0.3">
      <c r="B65" s="30">
        <v>30651</v>
      </c>
      <c r="C65" s="4">
        <v>2656462.7000000002</v>
      </c>
      <c r="D65" s="4">
        <v>11619705.199999999</v>
      </c>
      <c r="E65" s="7">
        <v>7.459999543514613E-2</v>
      </c>
      <c r="F65" s="17">
        <f t="shared" si="10"/>
        <v>0.2286170478748463</v>
      </c>
      <c r="G65" s="23"/>
      <c r="H65" s="1">
        <f t="shared" si="5"/>
        <v>30651</v>
      </c>
      <c r="I65" s="18">
        <f t="shared" si="6"/>
        <v>44555019162.986374</v>
      </c>
      <c r="J65" s="17"/>
      <c r="K65" s="17"/>
      <c r="L65" s="30">
        <f t="shared" si="7"/>
        <v>30651</v>
      </c>
      <c r="M65" s="8">
        <f>+'İMALAT HAM VERİLER'!C65/'İMALAT HAM VERİLER'!G65</f>
        <v>0.19103253850096805</v>
      </c>
      <c r="N65" s="3">
        <f>+M65*'UYUMLAŞTIRILMIŞ GSYH'!D68</f>
        <v>3659523.521424944</v>
      </c>
      <c r="O65" s="2">
        <f t="shared" si="8"/>
        <v>8.2134933171907501E-5</v>
      </c>
      <c r="P65" s="37">
        <f>+M65*'UYUMLAŞTIRILMIŞ GSYH'!E68</f>
        <v>15888061601.215849</v>
      </c>
    </row>
    <row r="66" spans="2:16" x14ac:dyDescent="0.3">
      <c r="B66" s="30">
        <v>31017</v>
      </c>
      <c r="C66" s="4">
        <v>3971983.2</v>
      </c>
      <c r="D66" s="4">
        <v>12694527.9</v>
      </c>
      <c r="E66" s="7">
        <v>9.2499997332118375E-2</v>
      </c>
      <c r="F66" s="17">
        <f t="shared" si="10"/>
        <v>0.31288939858882031</v>
      </c>
      <c r="G66" s="23"/>
      <c r="H66" s="1">
        <f t="shared" si="5"/>
        <v>31017</v>
      </c>
      <c r="I66" s="18">
        <f t="shared" si="6"/>
        <v>48676358316.695091</v>
      </c>
      <c r="J66" s="17"/>
      <c r="K66" s="17"/>
      <c r="L66" s="30">
        <f t="shared" si="7"/>
        <v>31017</v>
      </c>
      <c r="M66" s="8">
        <f>+'İMALAT HAM VERİLER'!C66/'İMALAT HAM VERİLER'!G66</f>
        <v>0.18056811962261196</v>
      </c>
      <c r="N66" s="3">
        <f>+M66*'UYUMLAŞTIRILMIŞ GSYH'!D69</f>
        <v>5471774.914782444</v>
      </c>
      <c r="O66" s="2">
        <f t="shared" si="8"/>
        <v>1.1241134513766052E-4</v>
      </c>
      <c r="P66" s="37">
        <f>+M66*'UYUMLAŞTIRILMIŞ GSYH'!E69</f>
        <v>14587405853.813347</v>
      </c>
    </row>
    <row r="67" spans="2:16" x14ac:dyDescent="0.3">
      <c r="B67" s="30">
        <v>31382</v>
      </c>
      <c r="C67" s="4">
        <v>6406648.7000000002</v>
      </c>
      <c r="D67" s="4">
        <v>13418116</v>
      </c>
      <c r="E67" s="7">
        <v>5.7000000764108737E-2</v>
      </c>
      <c r="F67" s="17">
        <f t="shared" si="10"/>
        <v>0.47746261099546317</v>
      </c>
      <c r="G67" s="23"/>
      <c r="H67" s="1">
        <f t="shared" si="5"/>
        <v>31382</v>
      </c>
      <c r="I67" s="18">
        <f t="shared" si="6"/>
        <v>51450910777.940742</v>
      </c>
      <c r="J67" s="17"/>
      <c r="K67" s="17"/>
      <c r="L67" s="30">
        <f t="shared" si="7"/>
        <v>31382</v>
      </c>
      <c r="M67" s="8">
        <f>+'İMALAT HAM VERİLER'!C67/'İMALAT HAM VERİLER'!G67</f>
        <v>0.18254910757626666</v>
      </c>
      <c r="N67" s="3">
        <f>+M67*'UYUMLAŞTIRILMIŞ GSYH'!D70</f>
        <v>8825752.0946796443</v>
      </c>
      <c r="O67" s="2">
        <f t="shared" si="8"/>
        <v>1.7153733454342718E-4</v>
      </c>
      <c r="P67" s="37">
        <f>+M67*'UYUMLAŞTIRILMIŞ GSYH'!E70</f>
        <v>16700171315.602879</v>
      </c>
    </row>
    <row r="68" spans="2:16" x14ac:dyDescent="0.3">
      <c r="B68" s="30">
        <v>31747</v>
      </c>
      <c r="C68" s="4">
        <v>11340003.800000001</v>
      </c>
      <c r="D68" s="4">
        <v>14827018.199999999</v>
      </c>
      <c r="E68" s="7">
        <v>0.10500000149052212</v>
      </c>
      <c r="F68" s="17">
        <f t="shared" si="10"/>
        <v>0.76482025226083561</v>
      </c>
      <c r="G68" s="23"/>
      <c r="H68" s="1">
        <f t="shared" si="5"/>
        <v>31747</v>
      </c>
      <c r="I68" s="18">
        <f t="shared" si="6"/>
        <v>56853256486.31324</v>
      </c>
      <c r="J68" s="17"/>
      <c r="K68" s="17"/>
      <c r="L68" s="30">
        <f t="shared" si="7"/>
        <v>31747</v>
      </c>
      <c r="M68" s="8">
        <f>+'İMALAT HAM VERİLER'!C68/'İMALAT HAM VERİLER'!G68</f>
        <v>0.22200771185620122</v>
      </c>
      <c r="N68" s="3">
        <f>+M68*'UYUMLAŞTIRILMIŞ GSYH'!D71</f>
        <v>15621905.741928557</v>
      </c>
      <c r="O68" s="2">
        <f t="shared" si="8"/>
        <v>2.7477591799318212E-4</v>
      </c>
      <c r="P68" s="37">
        <f>+M68*'UYUMLAŞTIRILMIŞ GSYH'!E71</f>
        <v>22943219157.481342</v>
      </c>
    </row>
    <row r="69" spans="2:16" x14ac:dyDescent="0.3">
      <c r="B69" s="30">
        <v>32112</v>
      </c>
      <c r="C69" s="4">
        <v>16318616.199999999</v>
      </c>
      <c r="D69" s="4">
        <v>16318616.199999999</v>
      </c>
      <c r="E69" s="7">
        <v>0.10059999791461777</v>
      </c>
      <c r="F69" s="17">
        <f t="shared" si="10"/>
        <v>1</v>
      </c>
      <c r="G69" s="23"/>
      <c r="H69" s="1">
        <f t="shared" ref="H69:H105" si="11">+B69</f>
        <v>32112</v>
      </c>
      <c r="I69" s="18">
        <f t="shared" ref="I69:I104" si="12">+I70/(1+E70)</f>
        <v>62572693970.275574</v>
      </c>
      <c r="J69" s="17"/>
      <c r="K69" s="17"/>
      <c r="L69" s="30">
        <f t="shared" si="7"/>
        <v>32112</v>
      </c>
      <c r="M69" s="8">
        <f>+'İMALAT HAM VERİLER'!C69/'İMALAT HAM VERİLER'!G69</f>
        <v>0.21839127078594059</v>
      </c>
      <c r="N69" s="3">
        <f>+M69*'UYUMLAŞTIRILMIŞ GSYH'!D72</f>
        <v>22480405.379988149</v>
      </c>
      <c r="O69" s="2">
        <f t="shared" ref="O69:O100" si="13">+N69/I69</f>
        <v>3.5926861948228095E-4</v>
      </c>
      <c r="P69" s="37">
        <f>+M69*'UYUMLAŞTIRILMIŞ GSYH'!E72</f>
        <v>25764552451.391277</v>
      </c>
    </row>
    <row r="70" spans="2:16" x14ac:dyDescent="0.3">
      <c r="B70" s="30">
        <v>32478</v>
      </c>
      <c r="C70" s="4">
        <v>29664279.699999999</v>
      </c>
      <c r="D70" s="4">
        <v>16575318.800000001</v>
      </c>
      <c r="E70" s="7">
        <v>1.5730659809255202E-2</v>
      </c>
      <c r="F70" s="17">
        <f t="shared" si="10"/>
        <v>1.7896657106830427</v>
      </c>
      <c r="G70" s="23"/>
      <c r="H70" s="1">
        <f t="shared" si="11"/>
        <v>32478</v>
      </c>
      <c r="I70" s="18">
        <f t="shared" si="12"/>
        <v>63557003732.470619</v>
      </c>
      <c r="J70" s="17"/>
      <c r="K70" s="17"/>
      <c r="L70" s="30">
        <f t="shared" ref="L70:L105" si="14">+H70</f>
        <v>32478</v>
      </c>
      <c r="M70" s="8">
        <f>+'İMALAT HAM VERİLER'!C70/'İMALAT HAM VERİLER'!G70</f>
        <v>0.22955614952305262</v>
      </c>
      <c r="N70" s="3">
        <f>+M70*'UYUMLAŞTIRILMIŞ GSYH'!D73</f>
        <v>40865293.27226191</v>
      </c>
      <c r="O70" s="2">
        <f t="shared" si="13"/>
        <v>6.4297073292308537E-4</v>
      </c>
      <c r="P70" s="37">
        <f>+M70*'UYUMLAŞTIRILMIŞ GSYH'!E73</f>
        <v>28617673673.219658</v>
      </c>
    </row>
    <row r="71" spans="2:16" x14ac:dyDescent="0.3">
      <c r="B71" s="30">
        <v>32843</v>
      </c>
      <c r="C71" s="4">
        <v>52561488.700000003</v>
      </c>
      <c r="D71" s="4">
        <v>17075980</v>
      </c>
      <c r="E71" s="7">
        <v>3.0205222960779422E-2</v>
      </c>
      <c r="F71" s="17">
        <f t="shared" si="10"/>
        <v>3.0780950024537392</v>
      </c>
      <c r="G71" s="23"/>
      <c r="H71" s="1">
        <f t="shared" si="11"/>
        <v>32843</v>
      </c>
      <c r="I71" s="18">
        <f t="shared" si="12"/>
        <v>65476757200.928986</v>
      </c>
      <c r="J71" s="17"/>
      <c r="K71" s="17"/>
      <c r="L71" s="30">
        <f t="shared" si="14"/>
        <v>32843</v>
      </c>
      <c r="M71" s="8">
        <f>+'İMALAT HAM VERİLER'!C71/'İMALAT HAM VERİLER'!G71</f>
        <v>0.23121837917303556</v>
      </c>
      <c r="N71" s="3">
        <f>+M71*'UYUMLAŞTIRILMIŞ GSYH'!D74</f>
        <v>72408319.523719624</v>
      </c>
      <c r="O71" s="2">
        <f t="shared" si="13"/>
        <v>1.1058629446403356E-3</v>
      </c>
      <c r="P71" s="37">
        <f>+M71*'UYUMLAŞTIRILMIŞ GSYH'!E74</f>
        <v>33802800506.736176</v>
      </c>
    </row>
    <row r="72" spans="2:16" x14ac:dyDescent="0.3">
      <c r="B72" s="30">
        <v>33208</v>
      </c>
      <c r="C72" s="4">
        <v>86307440.099999994</v>
      </c>
      <c r="D72" s="4">
        <v>18729069.100000001</v>
      </c>
      <c r="E72" s="7">
        <v>9.6807861100797934E-2</v>
      </c>
      <c r="F72" s="17">
        <f t="shared" si="10"/>
        <v>4.6082076818222637</v>
      </c>
      <c r="G72" s="23"/>
      <c r="H72" s="1">
        <f t="shared" si="11"/>
        <v>33208</v>
      </c>
      <c r="I72" s="18">
        <f t="shared" si="12"/>
        <v>71815422017.367188</v>
      </c>
      <c r="J72" s="17"/>
      <c r="K72" s="17"/>
      <c r="L72" s="30">
        <f t="shared" si="14"/>
        <v>33208</v>
      </c>
      <c r="M72" s="8">
        <f>+'İMALAT HAM VERİLER'!C72/'İMALAT HAM VERİLER'!G72</f>
        <v>0.21957818822042158</v>
      </c>
      <c r="N72" s="3">
        <f>+M72*'UYUMLAŞTIRILMIŞ GSYH'!D75</f>
        <v>118896493.71239822</v>
      </c>
      <c r="O72" s="2">
        <f t="shared" si="13"/>
        <v>1.6555844186732674E-3</v>
      </c>
      <c r="P72" s="37">
        <f>+M72*'UYUMLAŞTIRILMIŞ GSYH'!E75</f>
        <v>45129890251.386604</v>
      </c>
    </row>
    <row r="73" spans="2:16" x14ac:dyDescent="0.3">
      <c r="B73" s="30">
        <v>33573</v>
      </c>
      <c r="C73" s="4">
        <v>139708856.19999999</v>
      </c>
      <c r="D73" s="4">
        <v>19174885.899999999</v>
      </c>
      <c r="E73" s="7">
        <v>2.3803468160625129E-2</v>
      </c>
      <c r="F73" s="17">
        <f t="shared" si="10"/>
        <v>7.2860332483125756</v>
      </c>
      <c r="G73" s="23"/>
      <c r="H73" s="1">
        <f t="shared" si="11"/>
        <v>33573</v>
      </c>
      <c r="I73" s="18">
        <f t="shared" si="12"/>
        <v>73524878128.799454</v>
      </c>
      <c r="J73" s="17"/>
      <c r="K73" s="17"/>
      <c r="L73" s="30">
        <f t="shared" si="14"/>
        <v>33573</v>
      </c>
      <c r="M73" s="8">
        <f>+'İMALAT HAM VERİLER'!C73/'İMALAT HAM VERİLER'!G73</f>
        <v>0.2217189267356659</v>
      </c>
      <c r="N73" s="3">
        <f>+M73*'UYUMLAŞTIRILMIŞ GSYH'!D76</f>
        <v>192461890.76158947</v>
      </c>
      <c r="O73" s="2">
        <f t="shared" si="13"/>
        <v>2.617643111552507E-3</v>
      </c>
      <c r="P73" s="37">
        <f>+M73*'UYUMLAŞTIRILMIŞ GSYH'!E76</f>
        <v>45557963998.359344</v>
      </c>
    </row>
    <row r="74" spans="2:16" x14ac:dyDescent="0.3">
      <c r="B74" s="30">
        <v>33939</v>
      </c>
      <c r="C74" s="4">
        <v>236572985.30000001</v>
      </c>
      <c r="D74" s="4">
        <v>20281148.699999999</v>
      </c>
      <c r="E74" s="7">
        <v>5.769331852973366E-2</v>
      </c>
      <c r="F74" s="17">
        <f t="shared" si="10"/>
        <v>11.664673870272448</v>
      </c>
      <c r="G74" s="23"/>
      <c r="H74" s="1">
        <f t="shared" si="11"/>
        <v>33939</v>
      </c>
      <c r="I74" s="18">
        <f t="shared" si="12"/>
        <v>77766772342.544128</v>
      </c>
      <c r="J74" s="17"/>
      <c r="K74" s="17"/>
      <c r="L74" s="30">
        <f t="shared" si="14"/>
        <v>33939</v>
      </c>
      <c r="M74" s="8">
        <f>+'İMALAT HAM VERİLER'!C74/'İMALAT HAM VERİLER'!G74</f>
        <v>0.21637086105189235</v>
      </c>
      <c r="N74" s="3">
        <f>+M74*'UYUMLAŞTIRILMIŞ GSYH'!D77</f>
        <v>325901201.51888829</v>
      </c>
      <c r="O74" s="2">
        <f t="shared" si="13"/>
        <v>4.1907512900673186E-3</v>
      </c>
      <c r="P74" s="37">
        <f>+M74*'UYUMLAŞTIRILMIŞ GSYH'!E77</f>
        <v>46694595528.574242</v>
      </c>
    </row>
    <row r="75" spans="2:16" x14ac:dyDescent="0.3">
      <c r="B75" s="30">
        <v>34304</v>
      </c>
      <c r="C75" s="4">
        <v>412408388.30000001</v>
      </c>
      <c r="D75" s="4">
        <v>22166459.199999999</v>
      </c>
      <c r="E75" s="7">
        <v>9.2958763228238719E-2</v>
      </c>
      <c r="F75" s="17">
        <f t="shared" si="10"/>
        <v>18.605063829950794</v>
      </c>
      <c r="G75" s="23"/>
      <c r="H75" s="1">
        <f t="shared" si="11"/>
        <v>34304</v>
      </c>
      <c r="I75" s="18">
        <f t="shared" si="12"/>
        <v>84995875319.759033</v>
      </c>
      <c r="J75" s="17"/>
      <c r="K75" s="17"/>
      <c r="L75" s="30">
        <f t="shared" si="14"/>
        <v>34304</v>
      </c>
      <c r="M75" s="8">
        <f>+'İMALAT HAM VERİLER'!C75/'İMALAT HAM VERİLER'!G75</f>
        <v>0.20809083981282539</v>
      </c>
      <c r="N75" s="3">
        <f>+M75*'UYUMLAŞTIRILMIŞ GSYH'!D78</f>
        <v>568130757.20510566</v>
      </c>
      <c r="O75" s="2">
        <f t="shared" si="13"/>
        <v>6.6842156171433888E-3</v>
      </c>
      <c r="P75" s="37">
        <f>+M75*'UYUMLAŞTIRILMIŞ GSYH'!E78</f>
        <v>50834772745.374748</v>
      </c>
    </row>
    <row r="76" spans="2:16" x14ac:dyDescent="0.3">
      <c r="B76" s="30">
        <v>34669</v>
      </c>
      <c r="C76" s="4">
        <v>853488130.79999995</v>
      </c>
      <c r="D76" s="4">
        <v>20472574.899999999</v>
      </c>
      <c r="E76" s="7">
        <v>-7.6416548295633935E-2</v>
      </c>
      <c r="F76" s="17">
        <f t="shared" si="10"/>
        <v>41.689339761555836</v>
      </c>
      <c r="G76" s="23"/>
      <c r="H76" s="1">
        <f t="shared" si="11"/>
        <v>34669</v>
      </c>
      <c r="I76" s="18">
        <f t="shared" si="12"/>
        <v>78500783908.456985</v>
      </c>
      <c r="J76" s="17"/>
      <c r="K76" s="17"/>
      <c r="L76" s="30">
        <f t="shared" si="14"/>
        <v>34669</v>
      </c>
      <c r="M76" s="8">
        <f>+'İMALAT HAM VERİLER'!C76/'İMALAT HAM VERİLER'!G76</f>
        <v>0.22062912079948266</v>
      </c>
      <c r="N76" s="3">
        <f>+M76*'UYUMLAŞTIRILMIŞ GSYH'!D79</f>
        <v>1175758960.477262</v>
      </c>
      <c r="O76" s="2">
        <f t="shared" si="13"/>
        <v>1.4977671584125366E-2</v>
      </c>
      <c r="P76" s="37">
        <f>+M76*'UYUMLAŞTIRILMIŞ GSYH'!E79</f>
        <v>40009969482.800919</v>
      </c>
    </row>
    <row r="77" spans="2:16" x14ac:dyDescent="0.3">
      <c r="B77" s="30">
        <v>35034</v>
      </c>
      <c r="C77" s="4">
        <v>1751680844.9000001</v>
      </c>
      <c r="D77" s="4">
        <v>23321117.100000001</v>
      </c>
      <c r="E77" s="7">
        <v>0.13913942012247829</v>
      </c>
      <c r="F77" s="17">
        <f t="shared" si="10"/>
        <v>75.111360977643727</v>
      </c>
      <c r="G77" s="23"/>
      <c r="H77" s="1">
        <f t="shared" si="11"/>
        <v>35034</v>
      </c>
      <c r="I77" s="18">
        <f t="shared" si="12"/>
        <v>89423337460.639664</v>
      </c>
      <c r="L77" s="30">
        <f t="shared" si="14"/>
        <v>35034</v>
      </c>
      <c r="M77" s="8">
        <f>+'İMALAT HAM VERİLER'!C77/'İMALAT HAM VERİLER'!G77</f>
        <v>0.22566064511410661</v>
      </c>
      <c r="N77" s="3">
        <f>+M77*'UYUMLAŞTIRILMIŞ GSYH'!D80</f>
        <v>2413102625.0578775</v>
      </c>
      <c r="O77" s="2">
        <f t="shared" si="13"/>
        <v>2.6985155034277515E-2</v>
      </c>
      <c r="P77" s="37">
        <f>+M77*'UYUMLAŞTIRILMIŞ GSYH'!E80</f>
        <v>52250767735.098732</v>
      </c>
    </row>
    <row r="78" spans="2:16" x14ac:dyDescent="0.3">
      <c r="B78" s="30">
        <v>35400</v>
      </c>
      <c r="C78" s="4">
        <v>3123034216</v>
      </c>
      <c r="D78" s="4">
        <v>24979764</v>
      </c>
      <c r="E78" s="7">
        <v>7.1122103323257871E-2</v>
      </c>
      <c r="F78" s="17">
        <f t="shared" si="10"/>
        <v>125.02256690655685</v>
      </c>
      <c r="G78" s="23"/>
      <c r="H78" s="1">
        <f t="shared" si="11"/>
        <v>35400</v>
      </c>
      <c r="I78" s="18">
        <f t="shared" si="12"/>
        <v>95783313307.025833</v>
      </c>
      <c r="L78" s="30">
        <f t="shared" si="14"/>
        <v>35400</v>
      </c>
      <c r="M78" s="8">
        <f>+'İMALAT HAM VERİLER'!C78/'İMALAT HAM VERİLER'!G78</f>
        <v>0.21141422424032258</v>
      </c>
      <c r="N78" s="3">
        <f>+M78*'UYUMLAŞTIRILMIŞ GSYH'!D81</f>
        <v>4302268925.1781683</v>
      </c>
      <c r="O78" s="2">
        <f t="shared" si="13"/>
        <v>4.4916685136873323E-2</v>
      </c>
      <c r="P78" s="37">
        <f>+M78*'UYUMLAŞTIRILMIŞ GSYH'!E81</f>
        <v>52737350330.93634</v>
      </c>
    </row>
    <row r="79" spans="2:16" x14ac:dyDescent="0.3">
      <c r="B79" s="30">
        <v>35765</v>
      </c>
      <c r="C79" s="18">
        <v>6218626677</v>
      </c>
      <c r="D79" s="18">
        <v>27838819</v>
      </c>
      <c r="E79" s="23">
        <v>0.11445484432919371</v>
      </c>
      <c r="F79" s="17">
        <f t="shared" si="10"/>
        <v>223.37968708370855</v>
      </c>
      <c r="G79" s="23"/>
      <c r="H79" s="1">
        <f t="shared" si="11"/>
        <v>35765</v>
      </c>
      <c r="I79" s="18">
        <f t="shared" si="12"/>
        <v>106746177520.91586</v>
      </c>
      <c r="L79" s="30">
        <f t="shared" si="14"/>
        <v>35765</v>
      </c>
      <c r="M79" s="8">
        <f>+'İMALAT HAM VERİLER'!C79/'İMALAT HAM VERİLER'!G79</f>
        <v>0.21565584268345317</v>
      </c>
      <c r="N79" s="3">
        <f>+M79*'UYUMLAŞTIRILMIŞ GSYH'!D82</f>
        <v>8566734290.861537</v>
      </c>
      <c r="O79" s="2">
        <f t="shared" si="13"/>
        <v>8.0253312013753089E-2</v>
      </c>
      <c r="P79" s="37">
        <f>+M79*'UYUMLAŞTIRILMIŞ GSYH'!E82</f>
        <v>56070507319.516937</v>
      </c>
    </row>
    <row r="80" spans="2:16" x14ac:dyDescent="0.3">
      <c r="B80" s="30">
        <v>36130</v>
      </c>
      <c r="C80" s="93">
        <v>16023275600</v>
      </c>
      <c r="D80" s="93">
        <v>107999282800</v>
      </c>
      <c r="E80" s="94">
        <v>1.173911149032577E-2</v>
      </c>
      <c r="F80" s="95">
        <f t="shared" si="10"/>
        <v>0.14836464821412684</v>
      </c>
      <c r="G80" s="24"/>
      <c r="H80" s="1">
        <f t="shared" si="11"/>
        <v>36130</v>
      </c>
      <c r="I80" s="18">
        <f t="shared" si="12"/>
        <v>107999282800</v>
      </c>
      <c r="J80" s="19"/>
      <c r="K80" s="19"/>
      <c r="L80" s="30">
        <f t="shared" si="14"/>
        <v>36130</v>
      </c>
      <c r="M80" s="8">
        <f>+'İMALAT HAM VERİLER'!C80/'İMALAT HAM VERİLER'!G80</f>
        <v>0.22271655433198967</v>
      </c>
      <c r="N80" s="3">
        <f>+M80*'UYUMLAŞTIRILMIŞ GSYH'!D83</f>
        <v>16023275600</v>
      </c>
      <c r="O80" s="2">
        <f t="shared" si="13"/>
        <v>0.14836464821412684</v>
      </c>
      <c r="P80" s="37">
        <f>+M80*'UYUMLAŞTIRILMIŞ GSYH'!E83</f>
        <v>61841331301.353638</v>
      </c>
    </row>
    <row r="81" spans="2:16" x14ac:dyDescent="0.3">
      <c r="B81" s="30">
        <v>36495</v>
      </c>
      <c r="C81" s="4">
        <v>21470883100</v>
      </c>
      <c r="D81" s="4">
        <v>101953691899.99998</v>
      </c>
      <c r="E81" s="8">
        <f>+D81/D80-1</f>
        <v>-5.5978065254337128E-2</v>
      </c>
      <c r="F81" s="17">
        <f t="shared" si="10"/>
        <v>0.2105944640146965</v>
      </c>
      <c r="G81" s="20"/>
      <c r="H81" s="1">
        <f t="shared" si="11"/>
        <v>36495</v>
      </c>
      <c r="I81" s="18">
        <f t="shared" si="12"/>
        <v>101953691899.99998</v>
      </c>
      <c r="J81" s="20"/>
      <c r="K81" s="20"/>
      <c r="L81" s="30">
        <f t="shared" si="14"/>
        <v>36495</v>
      </c>
      <c r="M81" s="8">
        <f>+'İMALAT HAM VERİLER'!C81/'İMALAT HAM VERİLER'!G81</f>
        <v>0.19996304058357647</v>
      </c>
      <c r="N81" s="3">
        <f>+M81*'UYUMLAŞTIRILMIŞ GSYH'!D84</f>
        <v>21470883100</v>
      </c>
      <c r="O81" s="2">
        <f t="shared" si="13"/>
        <v>0.2105944640146965</v>
      </c>
      <c r="P81" s="37">
        <f>+M81*'UYUMLAŞTIRILMIŞ GSYH'!E84</f>
        <v>50814431137.713875</v>
      </c>
    </row>
    <row r="82" spans="2:16" x14ac:dyDescent="0.3">
      <c r="B82" s="30">
        <v>36861</v>
      </c>
      <c r="C82" s="4">
        <v>32079067200</v>
      </c>
      <c r="D82" s="4">
        <v>109596251100.00002</v>
      </c>
      <c r="E82" s="8">
        <f>+D82/D81-1</f>
        <v>7.4961083385740812E-2</v>
      </c>
      <c r="F82" s="17">
        <f t="shared" si="10"/>
        <v>0.29270223094337205</v>
      </c>
      <c r="G82" s="20"/>
      <c r="H82" s="1">
        <f t="shared" si="11"/>
        <v>36861</v>
      </c>
      <c r="I82" s="18">
        <f t="shared" si="12"/>
        <v>109596251100.00002</v>
      </c>
      <c r="J82" s="20"/>
      <c r="K82" s="20"/>
      <c r="L82" s="30">
        <f t="shared" si="14"/>
        <v>36861</v>
      </c>
      <c r="M82" s="8">
        <f>+'İMALAT HAM VERİLER'!C82/'İMALAT HAM VERİLER'!G82</f>
        <v>0.18705626966257533</v>
      </c>
      <c r="N82" s="3">
        <f>+M82*'UYUMLAŞTIRILMIŞ GSYH'!D85</f>
        <v>32079067200</v>
      </c>
      <c r="O82" s="2">
        <f t="shared" si="13"/>
        <v>0.29270223094337205</v>
      </c>
      <c r="P82" s="37">
        <f>+M82*'UYUMLAŞTIRILMIŞ GSYH'!E85</f>
        <v>51082346077.344566</v>
      </c>
    </row>
    <row r="83" spans="2:16" x14ac:dyDescent="0.3">
      <c r="B83" s="30">
        <v>37226</v>
      </c>
      <c r="C83" s="4">
        <v>43802293400</v>
      </c>
      <c r="D83" s="4">
        <v>100155605000</v>
      </c>
      <c r="E83" s="8">
        <f>+D83/D82-1</f>
        <v>-8.614022838596902E-2</v>
      </c>
      <c r="F83" s="17">
        <f t="shared" si="10"/>
        <v>0.4373424073470476</v>
      </c>
      <c r="G83" s="20"/>
      <c r="H83" s="1">
        <f t="shared" si="11"/>
        <v>37226</v>
      </c>
      <c r="I83" s="18">
        <f t="shared" si="12"/>
        <v>100155605000</v>
      </c>
      <c r="J83" s="20"/>
      <c r="K83" s="20"/>
      <c r="L83" s="30">
        <f t="shared" si="14"/>
        <v>37226</v>
      </c>
      <c r="M83" s="8">
        <f>+'İMALAT HAM VERİLER'!C83/'İMALAT HAM VERİLER'!G83</f>
        <v>0.1771462985040998</v>
      </c>
      <c r="N83" s="3">
        <f>+M83*'UYUMLAŞTIRILMIŞ GSYH'!D86</f>
        <v>43802293400</v>
      </c>
      <c r="O83" s="2">
        <f t="shared" si="13"/>
        <v>0.4373424073470476</v>
      </c>
      <c r="P83" s="37">
        <f>+M83*'UYUMLAŞTIRILMIŞ GSYH'!E86</f>
        <v>35872742434.679497</v>
      </c>
    </row>
    <row r="84" spans="2:16" x14ac:dyDescent="0.3">
      <c r="B84" s="30">
        <v>37591</v>
      </c>
      <c r="C84" s="4">
        <v>61314633600</v>
      </c>
      <c r="D84" s="4">
        <v>104559657200</v>
      </c>
      <c r="E84" s="8">
        <f t="shared" ref="E84:E105" si="15">+D84/D83-1</f>
        <v>4.3972099215016547E-2</v>
      </c>
      <c r="F84" s="17">
        <f t="shared" si="10"/>
        <v>0.58640813524013735</v>
      </c>
      <c r="G84" s="20"/>
      <c r="H84" s="1">
        <f t="shared" si="11"/>
        <v>37591</v>
      </c>
      <c r="I84" s="18">
        <f t="shared" si="12"/>
        <v>104559657200.00002</v>
      </c>
      <c r="J84" s="20"/>
      <c r="K84" s="20"/>
      <c r="L84" s="30">
        <f t="shared" si="14"/>
        <v>37591</v>
      </c>
      <c r="M84" s="8">
        <f>+'İMALAT HAM VERİLER'!C84/'İMALAT HAM VERİLER'!G84</f>
        <v>0.16932615300910661</v>
      </c>
      <c r="N84" s="3">
        <f>+M84*'UYUMLAŞTIRILMIŞ GSYH'!D87</f>
        <v>61314633600</v>
      </c>
      <c r="O84" s="2">
        <f t="shared" si="13"/>
        <v>0.58640813524013724</v>
      </c>
      <c r="P84" s="37">
        <f>+M84*'UYUMLAŞTIRILMIŞ GSYH'!E87</f>
        <v>40324202043.738113</v>
      </c>
    </row>
    <row r="85" spans="2:16" x14ac:dyDescent="0.3">
      <c r="B85" s="30">
        <v>37956</v>
      </c>
      <c r="C85" s="4">
        <v>80795423000</v>
      </c>
      <c r="D85" s="4">
        <v>114736812200</v>
      </c>
      <c r="E85" s="8">
        <f t="shared" si="15"/>
        <v>9.7333477103251242E-2</v>
      </c>
      <c r="F85" s="17">
        <f t="shared" si="10"/>
        <v>0.70418047574098452</v>
      </c>
      <c r="G85" s="20"/>
      <c r="H85" s="1">
        <f t="shared" si="11"/>
        <v>37956</v>
      </c>
      <c r="I85" s="18">
        <f t="shared" si="12"/>
        <v>114736812200.00002</v>
      </c>
      <c r="J85" s="20"/>
      <c r="K85" s="20"/>
      <c r="L85" s="30">
        <f t="shared" si="14"/>
        <v>37956</v>
      </c>
      <c r="M85" s="8">
        <f>+'İMALAT HAM VERİLER'!C85/'İMALAT HAM VERİLER'!G85</f>
        <v>0.17111446982915249</v>
      </c>
      <c r="N85" s="3">
        <f>+M85*'UYUMLAŞTIRILMIŞ GSYH'!D88</f>
        <v>80795423000</v>
      </c>
      <c r="O85" s="2">
        <f t="shared" si="13"/>
        <v>0.70418047574098441</v>
      </c>
      <c r="P85" s="37">
        <f>+M85*'UYUMLAŞTIRILMIŞ GSYH'!E88</f>
        <v>54168162936.575623</v>
      </c>
    </row>
    <row r="86" spans="2:16" x14ac:dyDescent="0.3">
      <c r="B86" s="30">
        <v>38322</v>
      </c>
      <c r="C86" s="4">
        <v>98783262400</v>
      </c>
      <c r="D86" s="4">
        <v>130198145500.00002</v>
      </c>
      <c r="E86" s="8">
        <f t="shared" si="15"/>
        <v>0.13475477489342347</v>
      </c>
      <c r="F86" s="17">
        <f t="shared" si="10"/>
        <v>0.75871481902175009</v>
      </c>
      <c r="G86" s="20"/>
      <c r="H86" s="1">
        <f t="shared" si="11"/>
        <v>38322</v>
      </c>
      <c r="I86" s="18">
        <f t="shared" si="12"/>
        <v>130198145500.00002</v>
      </c>
      <c r="J86" s="20"/>
      <c r="K86" s="20"/>
      <c r="L86" s="30">
        <f t="shared" si="14"/>
        <v>38322</v>
      </c>
      <c r="M86" s="8">
        <f>+'İMALAT HAM VERİLER'!C86/'İMALAT HAM VERİLER'!G86</f>
        <v>0.16948235060469694</v>
      </c>
      <c r="N86" s="3">
        <f>+M86*'UYUMLAŞTIRILMIŞ GSYH'!D89</f>
        <v>98783262400</v>
      </c>
      <c r="O86" s="2">
        <f t="shared" si="13"/>
        <v>0.75871481902175009</v>
      </c>
      <c r="P86" s="37">
        <f>+M86*'UYUMLAŞTIRILMIŞ GSYH'!E89</f>
        <v>68982838552.033875</v>
      </c>
    </row>
    <row r="87" spans="2:16" x14ac:dyDescent="0.3">
      <c r="B87" s="30">
        <v>38687</v>
      </c>
      <c r="C87" s="4">
        <v>114992902000</v>
      </c>
      <c r="D87" s="4">
        <v>142599002000</v>
      </c>
      <c r="E87" s="8">
        <f t="shared" si="15"/>
        <v>9.5246030213233634E-2</v>
      </c>
      <c r="F87" s="17">
        <f t="shared" si="10"/>
        <v>0.80640748102851378</v>
      </c>
      <c r="G87" s="20"/>
      <c r="H87" s="1">
        <f t="shared" si="11"/>
        <v>38687</v>
      </c>
      <c r="I87" s="18">
        <f t="shared" si="12"/>
        <v>142599002000</v>
      </c>
      <c r="J87" s="20"/>
      <c r="K87" s="20"/>
      <c r="L87" s="30">
        <f t="shared" si="14"/>
        <v>38687</v>
      </c>
      <c r="M87" s="8">
        <f>+'İMALAT HAM VERİLER'!C87/'İMALAT HAM VERİLER'!G87</f>
        <v>0.16903863698114449</v>
      </c>
      <c r="N87" s="3">
        <f>+M87*'UYUMLAŞTIRILMIŞ GSYH'!D90</f>
        <v>114992902000</v>
      </c>
      <c r="O87" s="2">
        <f t="shared" si="13"/>
        <v>0.80640748102851378</v>
      </c>
      <c r="P87" s="37">
        <f>+M87*'UYUMLAŞTIRILMIŞ GSYH'!E90</f>
        <v>85322890453.567001</v>
      </c>
    </row>
    <row r="88" spans="2:16" x14ac:dyDescent="0.3">
      <c r="B88" s="30">
        <v>39052</v>
      </c>
      <c r="C88" s="4">
        <v>135751181300</v>
      </c>
      <c r="D88" s="4">
        <v>156290890300</v>
      </c>
      <c r="E88" s="8">
        <f t="shared" si="15"/>
        <v>9.6016718966939196E-2</v>
      </c>
      <c r="F88" s="17">
        <f t="shared" si="10"/>
        <v>0.8685802546739988</v>
      </c>
      <c r="G88" s="20"/>
      <c r="H88" s="1">
        <f t="shared" si="11"/>
        <v>39052</v>
      </c>
      <c r="I88" s="18">
        <f t="shared" si="12"/>
        <v>156290890300</v>
      </c>
      <c r="J88" s="20"/>
      <c r="K88" s="20"/>
      <c r="L88" s="30">
        <f t="shared" si="14"/>
        <v>39052</v>
      </c>
      <c r="M88" s="8">
        <f>+'İMALAT HAM VERİLER'!C88/'İMALAT HAM VERİLER'!G88</f>
        <v>0.17059373996726665</v>
      </c>
      <c r="N88" s="3">
        <f>+M88*'UYUMLAŞTIRILMIŞ GSYH'!D91</f>
        <v>135751181300.00002</v>
      </c>
      <c r="O88" s="2">
        <f t="shared" si="13"/>
        <v>0.8685802546739988</v>
      </c>
      <c r="P88" s="37">
        <f>+M88*'UYUMLAŞTIRILMIŞ GSYH'!E91</f>
        <v>94230327609.368256</v>
      </c>
    </row>
    <row r="89" spans="2:16" x14ac:dyDescent="0.3">
      <c r="B89" s="30">
        <v>39417</v>
      </c>
      <c r="C89" s="4">
        <v>149177458800</v>
      </c>
      <c r="D89" s="4">
        <v>166780500900</v>
      </c>
      <c r="E89" s="8">
        <f t="shared" si="15"/>
        <v>6.711594373712515E-2</v>
      </c>
      <c r="F89" s="17">
        <f t="shared" si="10"/>
        <v>0.89445383599996131</v>
      </c>
      <c r="G89" s="20"/>
      <c r="H89" s="1">
        <f t="shared" si="11"/>
        <v>39417</v>
      </c>
      <c r="I89" s="18">
        <f t="shared" si="12"/>
        <v>166780500900</v>
      </c>
      <c r="J89" s="20"/>
      <c r="K89" s="20"/>
      <c r="L89" s="30">
        <f t="shared" si="14"/>
        <v>39417</v>
      </c>
      <c r="M89" s="8">
        <f>+'İMALAT HAM VERİLER'!C89/'İMALAT HAM VERİLER'!G89</f>
        <v>0.16804667861940656</v>
      </c>
      <c r="N89" s="3">
        <f>+M89*'UYUMLAŞTIRILMIŞ GSYH'!D92</f>
        <v>149177458800.00003</v>
      </c>
      <c r="O89" s="2">
        <f t="shared" si="13"/>
        <v>0.89445383599996153</v>
      </c>
      <c r="P89" s="37">
        <f>+M89*'UYUMLAŞTIRILMIŞ GSYH'!E92</f>
        <v>114779282668.9157</v>
      </c>
    </row>
    <row r="90" spans="2:16" x14ac:dyDescent="0.3">
      <c r="B90" s="30">
        <v>39783</v>
      </c>
      <c r="C90" s="4">
        <v>163094343800</v>
      </c>
      <c r="D90" s="4">
        <v>167547842500</v>
      </c>
      <c r="E90" s="8">
        <f t="shared" si="15"/>
        <v>4.6009071555679348E-3</v>
      </c>
      <c r="F90" s="17">
        <f t="shared" si="10"/>
        <v>0.9734195401531357</v>
      </c>
      <c r="G90" s="20"/>
      <c r="H90" s="1">
        <f t="shared" si="11"/>
        <v>39783</v>
      </c>
      <c r="I90" s="18">
        <f t="shared" si="12"/>
        <v>167547842500</v>
      </c>
      <c r="J90" s="20"/>
      <c r="K90" s="20"/>
      <c r="L90" s="30">
        <f t="shared" si="14"/>
        <v>39783</v>
      </c>
      <c r="M90" s="8">
        <f>+'İMALAT HAM VERİLER'!C90/'İMALAT HAM VERİLER'!G90</f>
        <v>0.16264601066564108</v>
      </c>
      <c r="N90" s="3">
        <f>+M90*'UYUMLAŞTIRILMIŞ GSYH'!D93</f>
        <v>163094343800.00003</v>
      </c>
      <c r="O90" s="2">
        <f t="shared" si="13"/>
        <v>0.97341954015313581</v>
      </c>
      <c r="P90" s="37">
        <f>+M90*'UYUMLAŞTIRILMIŞ GSYH'!E93</f>
        <v>127329865595.54237</v>
      </c>
    </row>
    <row r="91" spans="2:16" x14ac:dyDescent="0.3">
      <c r="B91" s="30">
        <v>40148</v>
      </c>
      <c r="C91" s="4">
        <v>152541974700</v>
      </c>
      <c r="D91" s="4">
        <v>152541974700</v>
      </c>
      <c r="E91" s="8">
        <f t="shared" si="15"/>
        <v>-8.9561689223184082E-2</v>
      </c>
      <c r="F91" s="17">
        <f t="shared" si="10"/>
        <v>1</v>
      </c>
      <c r="G91" s="20"/>
      <c r="H91" s="1">
        <f t="shared" si="11"/>
        <v>40148</v>
      </c>
      <c r="I91" s="18">
        <f t="shared" si="12"/>
        <v>152541974700</v>
      </c>
      <c r="J91" s="20"/>
      <c r="K91" s="20"/>
      <c r="L91" s="30">
        <f t="shared" si="14"/>
        <v>40148</v>
      </c>
      <c r="M91" s="8">
        <f>+'İMALAT HAM VERİLER'!C91/'İMALAT HAM VERİLER'!G91</f>
        <v>0.1515760590518633</v>
      </c>
      <c r="N91" s="3">
        <f>+M91*'UYUMLAŞTIRILMIŞ GSYH'!D94</f>
        <v>152541974700</v>
      </c>
      <c r="O91" s="2">
        <f t="shared" si="13"/>
        <v>1</v>
      </c>
      <c r="P91" s="37">
        <f>+M91*'UYUMLAŞTIRILMIŞ GSYH'!E94</f>
        <v>98758380907.627609</v>
      </c>
    </row>
    <row r="92" spans="2:16" x14ac:dyDescent="0.3">
      <c r="B92" s="30">
        <v>40513</v>
      </c>
      <c r="C92" s="4">
        <v>175779843700</v>
      </c>
      <c r="D92" s="4">
        <v>166535287399.99997</v>
      </c>
      <c r="E92" s="8">
        <f t="shared" si="15"/>
        <v>9.173417826483643E-2</v>
      </c>
      <c r="F92" s="17">
        <f t="shared" si="10"/>
        <v>1.0555110958423819</v>
      </c>
      <c r="G92" s="20"/>
      <c r="H92" s="1">
        <f t="shared" si="11"/>
        <v>40513</v>
      </c>
      <c r="I92" s="18">
        <f t="shared" si="12"/>
        <v>166535287399.99997</v>
      </c>
      <c r="J92" s="20"/>
      <c r="K92" s="20"/>
      <c r="L92" s="30">
        <f t="shared" si="14"/>
        <v>40513</v>
      </c>
      <c r="M92" s="8">
        <f>+'İMALAT HAM VERİLER'!C92/'İMALAT HAM VERİLER'!G92</f>
        <v>0.15053968570421059</v>
      </c>
      <c r="N92" s="3">
        <f>+M92*'UYUMLAŞTIRILMIŞ GSYH'!D95</f>
        <v>175779843700</v>
      </c>
      <c r="O92" s="2">
        <f t="shared" si="13"/>
        <v>1.0555110958423819</v>
      </c>
      <c r="P92" s="37">
        <f>+M92*'UYUMLAŞTIRILMIŞ GSYH'!E95</f>
        <v>117038661028.74225</v>
      </c>
    </row>
    <row r="93" spans="2:16" x14ac:dyDescent="0.3">
      <c r="B93" s="30">
        <v>40878</v>
      </c>
      <c r="C93" s="4">
        <v>231091921600</v>
      </c>
      <c r="D93" s="4">
        <v>200231207000</v>
      </c>
      <c r="E93" s="8">
        <f t="shared" si="15"/>
        <v>0.20233501335405291</v>
      </c>
      <c r="F93" s="17">
        <f t="shared" si="10"/>
        <v>1.1541253986447777</v>
      </c>
      <c r="G93" s="20"/>
      <c r="H93" s="1">
        <f t="shared" si="11"/>
        <v>40878</v>
      </c>
      <c r="I93" s="18">
        <f t="shared" si="12"/>
        <v>200231207000</v>
      </c>
      <c r="J93" s="20"/>
      <c r="K93" s="20"/>
      <c r="L93" s="30">
        <f t="shared" si="14"/>
        <v>40878</v>
      </c>
      <c r="M93" s="8">
        <f>+'İMALAT HAM VERİLER'!C93/'İMALAT HAM VERİLER'!G93</f>
        <v>0.16448671031003689</v>
      </c>
      <c r="N93" s="3">
        <f>+M93*'UYUMLAŞTIRILMIŞ GSYH'!D96</f>
        <v>231091921600</v>
      </c>
      <c r="O93" s="2">
        <f t="shared" si="13"/>
        <v>1.1541253986447777</v>
      </c>
      <c r="P93" s="37">
        <f>+M93*'UYUMLAŞTIRILMIŞ GSYH'!E96</f>
        <v>137827409240.79126</v>
      </c>
    </row>
    <row r="94" spans="2:16" x14ac:dyDescent="0.3">
      <c r="B94" s="30">
        <v>41244</v>
      </c>
      <c r="C94" s="4">
        <v>250407453500</v>
      </c>
      <c r="D94" s="4">
        <v>204571038500</v>
      </c>
      <c r="E94" s="8">
        <f t="shared" si="15"/>
        <v>2.1674101480095409E-2</v>
      </c>
      <c r="F94" s="17">
        <f t="shared" si="10"/>
        <v>1.2240611150830132</v>
      </c>
      <c r="G94" s="20"/>
      <c r="H94" s="1">
        <f t="shared" si="11"/>
        <v>41244</v>
      </c>
      <c r="I94" s="18">
        <f t="shared" si="12"/>
        <v>204571038500</v>
      </c>
      <c r="J94" s="20"/>
      <c r="K94" s="20"/>
      <c r="L94" s="30">
        <f t="shared" si="14"/>
        <v>41244</v>
      </c>
      <c r="M94" s="8">
        <f>+'İMALAT HAM VERİLER'!C94/'İMALAT HAM VERİLER'!G94</f>
        <v>0.15833748900716704</v>
      </c>
      <c r="N94" s="3">
        <f>+M94*'UYUMLAŞTIRILMIŞ GSYH'!D97</f>
        <v>250407453500</v>
      </c>
      <c r="O94" s="2">
        <f t="shared" si="13"/>
        <v>1.2240611150830132</v>
      </c>
      <c r="P94" s="37">
        <f>+M94*'UYUMLAŞTIRILMIŞ GSYH'!E97</f>
        <v>138968953000.27432</v>
      </c>
    </row>
    <row r="95" spans="2:16" x14ac:dyDescent="0.3">
      <c r="B95" s="30">
        <v>41609</v>
      </c>
      <c r="C95" s="4">
        <v>296851336400</v>
      </c>
      <c r="D95" s="4">
        <v>224647416300</v>
      </c>
      <c r="E95" s="8">
        <f t="shared" si="15"/>
        <v>9.8138905424777434E-2</v>
      </c>
      <c r="F95" s="17">
        <f t="shared" si="10"/>
        <v>1.3214099734117442</v>
      </c>
      <c r="G95" s="20"/>
      <c r="H95" s="1">
        <f t="shared" si="11"/>
        <v>41609</v>
      </c>
      <c r="I95" s="18">
        <f t="shared" si="12"/>
        <v>224647416300</v>
      </c>
      <c r="J95" s="20"/>
      <c r="K95" s="20"/>
      <c r="L95" s="30">
        <f t="shared" si="14"/>
        <v>41609</v>
      </c>
      <c r="M95" s="8">
        <f>+'İMALAT HAM VERİLER'!C95/'İMALAT HAM VERİLER'!G95</f>
        <v>0.16279855738726717</v>
      </c>
      <c r="N95" s="3">
        <f>+M95*'UYUMLAŞTIRILMIŞ GSYH'!D98</f>
        <v>296851336400</v>
      </c>
      <c r="O95" s="2">
        <f t="shared" si="13"/>
        <v>1.3214099734117442</v>
      </c>
      <c r="P95" s="37">
        <f>+M95*'UYUMLAŞTIRILMIŞ GSYH'!E98</f>
        <v>155981416617.15616</v>
      </c>
    </row>
    <row r="96" spans="2:16" x14ac:dyDescent="0.3">
      <c r="B96" s="30">
        <v>41974</v>
      </c>
      <c r="C96" s="4">
        <v>344641237800</v>
      </c>
      <c r="D96" s="4">
        <v>237255113100</v>
      </c>
      <c r="E96" s="8">
        <f t="shared" si="15"/>
        <v>5.6122153584723833E-2</v>
      </c>
      <c r="F96" s="17">
        <f t="shared" si="10"/>
        <v>1.4526188004839251</v>
      </c>
      <c r="G96" s="20"/>
      <c r="H96" s="1">
        <f t="shared" si="11"/>
        <v>41974</v>
      </c>
      <c r="I96" s="18">
        <f t="shared" si="12"/>
        <v>237255113100</v>
      </c>
      <c r="J96" s="20"/>
      <c r="K96" s="20"/>
      <c r="L96" s="30">
        <f t="shared" si="14"/>
        <v>41974</v>
      </c>
      <c r="M96" s="8">
        <f>+'İMALAT HAM VERİLER'!C96/'İMALAT HAM VERİLER'!G96</f>
        <v>0.16771697023676871</v>
      </c>
      <c r="N96" s="3">
        <f>+M96*'UYUMLAŞTIRILMIŞ GSYH'!D99</f>
        <v>344641237800</v>
      </c>
      <c r="O96" s="2">
        <f t="shared" si="13"/>
        <v>1.4526188004839251</v>
      </c>
      <c r="P96" s="37">
        <f>+M96*'UYUMLAŞTIRILMIŞ GSYH'!E99</f>
        <v>157641017863.91794</v>
      </c>
    </row>
    <row r="97" spans="2:16" x14ac:dyDescent="0.3">
      <c r="B97" s="30">
        <v>42339</v>
      </c>
      <c r="C97" s="4">
        <v>392517526400</v>
      </c>
      <c r="D97" s="4">
        <v>251300895500</v>
      </c>
      <c r="E97" s="8">
        <f t="shared" si="15"/>
        <v>5.9201178918659947E-2</v>
      </c>
      <c r="F97" s="17">
        <f t="shared" si="10"/>
        <v>1.5619424101893022</v>
      </c>
      <c r="G97" s="20"/>
      <c r="H97" s="1">
        <f t="shared" si="11"/>
        <v>42339</v>
      </c>
      <c r="I97" s="18">
        <f t="shared" si="12"/>
        <v>251300895500</v>
      </c>
      <c r="J97" s="20"/>
      <c r="K97" s="20"/>
      <c r="L97" s="30">
        <f t="shared" si="14"/>
        <v>42339</v>
      </c>
      <c r="M97" s="8">
        <f>+'İMALAT HAM VERİLER'!C97/'İMALAT HAM VERİLER'!G97</f>
        <v>0.16696185445936099</v>
      </c>
      <c r="N97" s="3">
        <f>+M97*'UYUMLAŞTIRILMIŞ GSYH'!D100</f>
        <v>392517526400</v>
      </c>
      <c r="O97" s="2">
        <f t="shared" si="13"/>
        <v>1.5619424101893022</v>
      </c>
      <c r="P97" s="37">
        <f>+M97*'UYUMLAŞTIRILMIŞ GSYH'!E100</f>
        <v>144767849866.42477</v>
      </c>
    </row>
    <row r="98" spans="2:16" x14ac:dyDescent="0.3">
      <c r="B98" s="30">
        <v>42705</v>
      </c>
      <c r="C98" s="4">
        <v>435889610700</v>
      </c>
      <c r="D98" s="4">
        <v>261377229800</v>
      </c>
      <c r="E98" s="8">
        <f t="shared" si="15"/>
        <v>4.0096690781589395E-2</v>
      </c>
      <c r="F98" s="17">
        <f t="shared" si="10"/>
        <v>1.6676648192864121</v>
      </c>
      <c r="G98" s="20"/>
      <c r="H98" s="1">
        <f t="shared" si="11"/>
        <v>42705</v>
      </c>
      <c r="I98" s="18">
        <f t="shared" si="12"/>
        <v>261377229800</v>
      </c>
      <c r="J98" s="20"/>
      <c r="K98" s="20"/>
      <c r="L98" s="30">
        <f t="shared" si="14"/>
        <v>42705</v>
      </c>
      <c r="M98" s="8">
        <f>+'İMALAT HAM VERİLER'!C98/'İMALAT HAM VERİLER'!G98</f>
        <v>0.16595457895029303</v>
      </c>
      <c r="N98" s="3">
        <f>+M98*'UYUMLAŞTIRILMIŞ GSYH'!D101</f>
        <v>435889610700</v>
      </c>
      <c r="O98" s="2">
        <f t="shared" si="13"/>
        <v>1.6676648192864121</v>
      </c>
      <c r="P98" s="37">
        <f>+M98*'UYUMLAŞTIRILMIŞ GSYH'!E101</f>
        <v>144254453488.57635</v>
      </c>
    </row>
    <row r="99" spans="2:16" x14ac:dyDescent="0.3">
      <c r="B99" s="30">
        <v>43070</v>
      </c>
      <c r="C99" s="4">
        <v>551275960200</v>
      </c>
      <c r="D99" s="4">
        <v>285595682200</v>
      </c>
      <c r="E99" s="8">
        <f t="shared" si="15"/>
        <v>9.2657085770368797E-2</v>
      </c>
      <c r="F99" s="17">
        <f t="shared" si="10"/>
        <v>1.9302671383314072</v>
      </c>
      <c r="G99" s="20"/>
      <c r="H99" s="1">
        <f t="shared" si="11"/>
        <v>43070</v>
      </c>
      <c r="I99" s="18">
        <f t="shared" si="12"/>
        <v>285595682200</v>
      </c>
      <c r="J99" s="20"/>
      <c r="K99" s="20"/>
      <c r="L99" s="30">
        <f t="shared" si="14"/>
        <v>43070</v>
      </c>
      <c r="M99" s="8">
        <f>+'İMALAT HAM VERİLER'!C99/'İMALAT HAM VERİLER'!G99</f>
        <v>0.17591831046123199</v>
      </c>
      <c r="N99" s="3">
        <f>+M99*'UYUMLAŞTIRILMIŞ GSYH'!D102</f>
        <v>551275960199.99988</v>
      </c>
      <c r="O99" s="2">
        <f t="shared" si="13"/>
        <v>1.9302671383314067</v>
      </c>
      <c r="P99" s="37">
        <f>+M99*'UYUMLAŞTIRILMIŞ GSYH'!E102</f>
        <v>151123553676.51352</v>
      </c>
    </row>
    <row r="100" spans="2:16" x14ac:dyDescent="0.3">
      <c r="B100" s="30">
        <v>43435</v>
      </c>
      <c r="C100" s="4">
        <v>717771734600</v>
      </c>
      <c r="D100" s="4">
        <v>289655097800</v>
      </c>
      <c r="E100" s="8">
        <f t="shared" si="15"/>
        <v>1.4213854946018456E-2</v>
      </c>
      <c r="F100" s="17">
        <f t="shared" si="10"/>
        <v>2.4780221030171696</v>
      </c>
      <c r="G100" s="20"/>
      <c r="H100" s="1">
        <f t="shared" si="11"/>
        <v>43435</v>
      </c>
      <c r="I100" s="18">
        <f t="shared" si="12"/>
        <v>289655097800</v>
      </c>
      <c r="J100" s="20"/>
      <c r="K100" s="20"/>
      <c r="L100" s="30">
        <f t="shared" si="14"/>
        <v>43435</v>
      </c>
      <c r="M100" s="8">
        <f>+'İMALAT HAM VERİLER'!C100/'İMALAT HAM VERİLER'!G100</f>
        <v>0.19083758044391966</v>
      </c>
      <c r="N100" s="3">
        <f>+M100*'UYUMLAŞTIRILMIŞ GSYH'!D103</f>
        <v>717771734600</v>
      </c>
      <c r="O100" s="2">
        <f t="shared" si="13"/>
        <v>2.4780221030171696</v>
      </c>
      <c r="P100" s="37">
        <f>+M100*'UYUMLAŞTIRILMIŞ GSYH'!E103</f>
        <v>152236538999.41101</v>
      </c>
    </row>
    <row r="101" spans="2:16" x14ac:dyDescent="0.3">
      <c r="B101" s="30">
        <v>43800</v>
      </c>
      <c r="C101" s="4">
        <v>793504138400</v>
      </c>
      <c r="D101" s="4">
        <v>283114327300</v>
      </c>
      <c r="E101" s="8">
        <f t="shared" si="15"/>
        <v>-2.2581237304914459E-2</v>
      </c>
      <c r="F101" s="17">
        <f t="shared" si="10"/>
        <v>2.802769276876508</v>
      </c>
      <c r="G101" s="20"/>
      <c r="H101" s="1">
        <f t="shared" si="11"/>
        <v>43800</v>
      </c>
      <c r="I101" s="18">
        <f t="shared" si="12"/>
        <v>283114327300</v>
      </c>
      <c r="J101" s="20"/>
      <c r="K101" s="20"/>
      <c r="L101" s="30">
        <f t="shared" si="14"/>
        <v>43800</v>
      </c>
      <c r="M101" s="8">
        <f>+'İMALAT HAM VERİLER'!C101/'İMALAT HAM VERİLER'!G101</f>
        <v>0.18377468456414756</v>
      </c>
      <c r="N101" s="3">
        <f>+M101*'UYUMLAŞTIRILMIŞ GSYH'!D104</f>
        <v>793504138399.99988</v>
      </c>
      <c r="O101" s="2">
        <f t="shared" ref="O101:O132" si="16">+N101/I101</f>
        <v>2.8027692768765076</v>
      </c>
      <c r="P101" s="37">
        <f>+M101*'UYUMLAŞTIRILMIŞ GSYH'!E104</f>
        <v>139734748142.72025</v>
      </c>
    </row>
    <row r="102" spans="2:16" x14ac:dyDescent="0.3">
      <c r="B102" s="30">
        <v>44166</v>
      </c>
      <c r="C102" s="4">
        <v>966255153300</v>
      </c>
      <c r="D102" s="4">
        <v>291657523400</v>
      </c>
      <c r="E102" s="8">
        <f t="shared" si="15"/>
        <v>3.0175781570203952E-2</v>
      </c>
      <c r="F102" s="17">
        <f t="shared" si="10"/>
        <v>3.3129786677054391</v>
      </c>
      <c r="G102" s="20"/>
      <c r="H102" s="1">
        <f t="shared" si="11"/>
        <v>44166</v>
      </c>
      <c r="I102" s="18">
        <f t="shared" si="12"/>
        <v>291657523400</v>
      </c>
      <c r="J102" s="20"/>
      <c r="K102" s="20"/>
      <c r="L102" s="30">
        <f t="shared" si="14"/>
        <v>44166</v>
      </c>
      <c r="M102" s="8">
        <f>+'İMALAT HAM VERİLER'!C102/'İMALAT HAM VERİLER'!G102</f>
        <v>0.19139192813355171</v>
      </c>
      <c r="N102" s="3">
        <f>+M102*'UYUMLAŞTIRILMIŞ GSYH'!D105</f>
        <v>966255153300</v>
      </c>
      <c r="O102" s="2">
        <f t="shared" si="16"/>
        <v>3.3129786677054391</v>
      </c>
      <c r="P102" s="37">
        <f>+M102*'UYUMLAŞTIRILMIŞ GSYH'!E105</f>
        <v>137254999203.45996</v>
      </c>
    </row>
    <row r="103" spans="2:16" x14ac:dyDescent="0.3">
      <c r="B103" s="30">
        <v>44531</v>
      </c>
      <c r="C103" s="4">
        <v>1613624454800</v>
      </c>
      <c r="D103" s="4">
        <v>346036424500</v>
      </c>
      <c r="E103" s="8">
        <f t="shared" si="15"/>
        <v>0.18644779145786305</v>
      </c>
      <c r="F103" s="17">
        <f t="shared" si="10"/>
        <v>4.6631635878551858</v>
      </c>
      <c r="G103" s="20"/>
      <c r="H103" s="1">
        <f t="shared" si="11"/>
        <v>44531</v>
      </c>
      <c r="I103" s="18">
        <f t="shared" si="12"/>
        <v>346036424500</v>
      </c>
      <c r="J103" s="20"/>
      <c r="K103" s="20"/>
      <c r="L103" s="30">
        <f t="shared" si="14"/>
        <v>44531</v>
      </c>
      <c r="M103" s="8">
        <f>+'İMALAT HAM VERİLER'!C103/'İMALAT HAM VERİLER'!G103</f>
        <v>0.22238050374952212</v>
      </c>
      <c r="N103" s="3">
        <f>+M103*'UYUMLAŞTIRILMIŞ GSYH'!D106</f>
        <v>1613624454799.9998</v>
      </c>
      <c r="O103" s="2">
        <f t="shared" si="16"/>
        <v>4.6631635878551849</v>
      </c>
      <c r="P103" s="37">
        <f>+M103*'UYUMLAŞTIRILMIŞ GSYH'!E106</f>
        <v>179666613322.33719</v>
      </c>
    </row>
    <row r="104" spans="2:16" x14ac:dyDescent="0.3">
      <c r="B104" s="30">
        <v>44896</v>
      </c>
      <c r="C104" s="4">
        <v>3318900769500</v>
      </c>
      <c r="D104" s="4">
        <v>361003111900.00006</v>
      </c>
      <c r="E104" s="8">
        <f t="shared" si="15"/>
        <v>4.3251768716619843E-2</v>
      </c>
      <c r="F104" s="17">
        <f t="shared" si="10"/>
        <v>9.1935516899902918</v>
      </c>
      <c r="G104" s="20"/>
      <c r="H104" s="1">
        <f t="shared" si="11"/>
        <v>44896</v>
      </c>
      <c r="I104" s="18">
        <f t="shared" si="12"/>
        <v>361003111900.00006</v>
      </c>
      <c r="J104" s="20"/>
      <c r="K104" s="20"/>
      <c r="L104" s="30">
        <f t="shared" si="14"/>
        <v>44896</v>
      </c>
      <c r="M104" s="8">
        <f>+'İMALAT HAM VERİLER'!C104/'İMALAT HAM VERİLER'!G104</f>
        <v>0.22108648398732303</v>
      </c>
      <c r="N104" s="3">
        <f>+M104*'UYUMLAŞTIRILMIŞ GSYH'!D107</f>
        <v>3318900769500</v>
      </c>
      <c r="O104" s="2">
        <f t="shared" si="16"/>
        <v>9.1935516899902918</v>
      </c>
      <c r="P104" s="37">
        <f>+M104*'UYUMLAŞTIRILMIŞ GSYH'!E107</f>
        <v>200263288458.20816</v>
      </c>
    </row>
    <row r="105" spans="2:16" x14ac:dyDescent="0.3">
      <c r="B105" s="30">
        <v>45261</v>
      </c>
      <c r="C105" s="4">
        <v>5188788307412.2002</v>
      </c>
      <c r="D105" s="4">
        <v>370189196519.151</v>
      </c>
      <c r="E105" s="8">
        <f t="shared" si="15"/>
        <v>2.5445998431436134E-2</v>
      </c>
      <c r="F105" s="17">
        <f>+C105/D105</f>
        <v>14.016584914421641</v>
      </c>
      <c r="G105" s="20"/>
      <c r="H105" s="1">
        <f t="shared" si="11"/>
        <v>45261</v>
      </c>
      <c r="I105" s="21">
        <f>+D105</f>
        <v>370189196519.151</v>
      </c>
      <c r="J105" s="20"/>
      <c r="K105" s="20"/>
      <c r="L105" s="30">
        <f t="shared" si="14"/>
        <v>45261</v>
      </c>
      <c r="M105" s="8">
        <f>+'İMALAT HAM VERİLER'!C105/'İMALAT HAM VERİLER'!G105</f>
        <v>0.19546608478485222</v>
      </c>
      <c r="N105" s="3">
        <f>+M105*'UYUMLAŞTIRILMIŞ GSYH'!D108</f>
        <v>5188788307412.2002</v>
      </c>
      <c r="O105" s="2">
        <f t="shared" si="16"/>
        <v>14.016584914421641</v>
      </c>
      <c r="P105" s="37">
        <f>+M105*'UYUMLAŞTIRILMIŞ GSYH'!E108</f>
        <v>220878435001.64609</v>
      </c>
    </row>
    <row r="106" spans="2:16" x14ac:dyDescent="0.3">
      <c r="O106" s="1"/>
    </row>
    <row r="107" spans="2:16" x14ac:dyDescent="0.3">
      <c r="I107" s="20"/>
      <c r="O10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6E21-1C84-4822-A98D-7A990DB979C2}">
  <dimension ref="A3:I110"/>
  <sheetViews>
    <sheetView showGridLines="0" workbookViewId="0">
      <selection activeCell="D8" sqref="D8"/>
    </sheetView>
  </sheetViews>
  <sheetFormatPr defaultRowHeight="14.4" x14ac:dyDescent="0.3"/>
  <cols>
    <col min="1" max="1" width="5" bestFit="1" customWidth="1"/>
    <col min="2" max="2" width="22.21875" bestFit="1" customWidth="1"/>
    <col min="3" max="3" width="26.21875" bestFit="1" customWidth="1"/>
    <col min="4" max="4" width="30.21875" bestFit="1" customWidth="1"/>
    <col min="5" max="5" width="27.77734375" bestFit="1" customWidth="1"/>
    <col min="6" max="6" width="19.33203125" customWidth="1"/>
    <col min="7" max="7" width="15.77734375" customWidth="1"/>
    <col min="8" max="8" width="8.44140625" bestFit="1" customWidth="1"/>
  </cols>
  <sheetData>
    <row r="3" spans="1:9" x14ac:dyDescent="0.3">
      <c r="B3" s="28" t="s">
        <v>8</v>
      </c>
      <c r="C3" s="28" t="s">
        <v>8</v>
      </c>
      <c r="D3" s="28" t="s">
        <v>8</v>
      </c>
      <c r="E3" s="28" t="s">
        <v>8</v>
      </c>
    </row>
    <row r="6" spans="1:9" x14ac:dyDescent="0.3">
      <c r="B6" s="9" t="s">
        <v>6</v>
      </c>
    </row>
    <row r="7" spans="1:9" x14ac:dyDescent="0.3">
      <c r="B7" s="29" t="s">
        <v>19</v>
      </c>
      <c r="C7" s="29" t="s">
        <v>20</v>
      </c>
      <c r="D7" s="29" t="s">
        <v>21</v>
      </c>
      <c r="E7" s="29" t="s">
        <v>17</v>
      </c>
      <c r="F7" s="29" t="s">
        <v>22</v>
      </c>
    </row>
    <row r="8" spans="1:9" x14ac:dyDescent="0.3">
      <c r="A8" s="30">
        <v>8736</v>
      </c>
      <c r="B8" s="18">
        <v>821011745.53143644</v>
      </c>
      <c r="C8" s="4">
        <v>233.99988958689184</v>
      </c>
      <c r="D8" s="4">
        <v>140119694.3634083</v>
      </c>
      <c r="E8" s="2">
        <v>2.8501405839867124E-7</v>
      </c>
      <c r="F8" s="38">
        <v>1.6699999999999999E-6</v>
      </c>
      <c r="I8" s="8"/>
    </row>
    <row r="9" spans="1:9" x14ac:dyDescent="0.3">
      <c r="A9" s="30">
        <v>9102</v>
      </c>
      <c r="B9" s="18">
        <v>720185741.69424248</v>
      </c>
      <c r="C9" s="4">
        <v>214.02594794192419</v>
      </c>
      <c r="D9" s="4">
        <v>128159250.26462527</v>
      </c>
      <c r="E9" s="2">
        <v>2.9718159573449274E-7</v>
      </c>
      <c r="F9" s="38">
        <v>1.6699999999999999E-6</v>
      </c>
      <c r="H9" s="8"/>
      <c r="I9" s="8"/>
    </row>
    <row r="10" spans="1:9" x14ac:dyDescent="0.3">
      <c r="A10" s="30">
        <v>9467</v>
      </c>
      <c r="B10" s="18">
        <v>893030319.70086062</v>
      </c>
      <c r="C10" s="4">
        <v>271.9788381189623</v>
      </c>
      <c r="D10" s="4">
        <v>162861579.71195346</v>
      </c>
      <c r="E10" s="2">
        <v>3.045572273627477E-7</v>
      </c>
      <c r="F10" s="38">
        <v>1.6699999999999999E-6</v>
      </c>
      <c r="H10" s="8"/>
      <c r="I10" s="8"/>
    </row>
    <row r="11" spans="1:9" x14ac:dyDescent="0.3">
      <c r="A11" s="30">
        <v>9832</v>
      </c>
      <c r="B11" s="18">
        <v>1014021524.3054934</v>
      </c>
      <c r="C11" s="4">
        <v>299.9556775093692</v>
      </c>
      <c r="D11" s="4">
        <v>179614178.14932287</v>
      </c>
      <c r="E11" s="2">
        <v>2.9580799846907572E-7</v>
      </c>
      <c r="F11" s="38">
        <v>1.6699999999999999E-6</v>
      </c>
      <c r="H11" s="8"/>
      <c r="I11" s="8"/>
    </row>
    <row r="12" spans="1:9" x14ac:dyDescent="0.3">
      <c r="A12" s="30">
        <v>10197</v>
      </c>
      <c r="B12" s="18">
        <v>1238719475.714097</v>
      </c>
      <c r="C12" s="4">
        <v>349.85640036776124</v>
      </c>
      <c r="D12" s="4">
        <v>209494850.51961756</v>
      </c>
      <c r="E12" s="2">
        <v>2.82433922471491E-7</v>
      </c>
      <c r="F12" s="38">
        <v>1.6699999999999999E-6</v>
      </c>
      <c r="H12" s="8"/>
      <c r="I12" s="8"/>
    </row>
    <row r="13" spans="1:9" x14ac:dyDescent="0.3">
      <c r="A13" s="30">
        <v>10563</v>
      </c>
      <c r="B13" s="18">
        <v>1209912046.0463271</v>
      </c>
      <c r="C13" s="4">
        <v>341.99144699072281</v>
      </c>
      <c r="D13" s="4">
        <v>173599719.28463086</v>
      </c>
      <c r="E13" s="2">
        <v>2.8265810569310432E-7</v>
      </c>
      <c r="F13" s="38">
        <v>1.9700000000000002E-6</v>
      </c>
      <c r="H13" s="8"/>
      <c r="I13" s="8"/>
    </row>
    <row r="14" spans="1:9" x14ac:dyDescent="0.3">
      <c r="A14" s="30">
        <v>10928</v>
      </c>
      <c r="B14" s="18">
        <v>1279049877.2489743</v>
      </c>
      <c r="C14" s="4">
        <v>373.90428653617482</v>
      </c>
      <c r="D14" s="4">
        <v>189799130.22140855</v>
      </c>
      <c r="E14" s="2">
        <v>2.92329715351196E-7</v>
      </c>
      <c r="F14" s="38">
        <v>1.9699999999999998E-6</v>
      </c>
      <c r="H14" s="8"/>
      <c r="I14" s="8"/>
    </row>
    <row r="15" spans="1:9" x14ac:dyDescent="0.3">
      <c r="A15" s="30">
        <v>11293</v>
      </c>
      <c r="B15" s="18">
        <v>1443252226.3552613</v>
      </c>
      <c r="C15" s="4">
        <v>325.95271138078618</v>
      </c>
      <c r="D15" s="4">
        <v>165458229.12730262</v>
      </c>
      <c r="E15" s="2">
        <v>2.2584597856740243E-7</v>
      </c>
      <c r="F15" s="38">
        <v>1.9700000000000002E-6</v>
      </c>
      <c r="H15" s="8"/>
      <c r="I15" s="8"/>
    </row>
    <row r="16" spans="1:9" x14ac:dyDescent="0.3">
      <c r="A16" s="30">
        <v>11658</v>
      </c>
      <c r="B16" s="18">
        <v>1667950177.7638648</v>
      </c>
      <c r="C16" s="4">
        <v>315.82106625702403</v>
      </c>
      <c r="D16" s="4">
        <v>160315262.05940306</v>
      </c>
      <c r="E16" s="2">
        <v>1.8934682250547144E-7</v>
      </c>
      <c r="F16" s="38">
        <v>1.9700000000000002E-6</v>
      </c>
      <c r="H16" s="8"/>
      <c r="I16" s="8"/>
    </row>
    <row r="17" spans="1:9" x14ac:dyDescent="0.3">
      <c r="A17" s="30">
        <v>12024</v>
      </c>
      <c r="B17" s="18">
        <v>1970428189.2754464</v>
      </c>
      <c r="C17" s="4">
        <v>293.83881380717713</v>
      </c>
      <c r="D17" s="4">
        <v>149156758.2777549</v>
      </c>
      <c r="E17" s="2">
        <v>1.491243453613124E-7</v>
      </c>
      <c r="F17" s="38">
        <v>1.9699999999999998E-6</v>
      </c>
      <c r="G17" s="33"/>
      <c r="H17" s="8"/>
      <c r="I17" s="8"/>
    </row>
    <row r="18" spans="1:9" x14ac:dyDescent="0.3">
      <c r="A18" s="30">
        <v>12389</v>
      </c>
      <c r="B18" s="18">
        <v>2362209232.7571144</v>
      </c>
      <c r="C18" s="4">
        <v>331.81471495779363</v>
      </c>
      <c r="D18" s="4">
        <v>201099827.24714768</v>
      </c>
      <c r="E18" s="2">
        <v>1.4046796124427446E-7</v>
      </c>
      <c r="F18" s="38">
        <v>1.6499999999999997E-6</v>
      </c>
      <c r="G18" s="33"/>
      <c r="H18" s="8"/>
      <c r="I18" s="8"/>
    </row>
    <row r="19" spans="1:9" x14ac:dyDescent="0.3">
      <c r="A19" s="30">
        <v>12754</v>
      </c>
      <c r="B19" s="18">
        <v>2676210216.1358037</v>
      </c>
      <c r="C19" s="4">
        <v>393.9827180572467</v>
      </c>
      <c r="D19" s="4">
        <v>238777404.88317984</v>
      </c>
      <c r="E19" s="2">
        <v>1.4721665573271773E-7</v>
      </c>
      <c r="F19" s="38">
        <v>1.6499999999999999E-6</v>
      </c>
      <c r="G19" s="33"/>
      <c r="H19" s="8"/>
      <c r="I19" s="8"/>
    </row>
    <row r="20" spans="1:9" x14ac:dyDescent="0.3">
      <c r="A20" s="30">
        <v>13119</v>
      </c>
      <c r="B20" s="18">
        <v>2656045015.3683653</v>
      </c>
      <c r="C20" s="4">
        <v>427.78075772144535</v>
      </c>
      <c r="D20" s="4">
        <v>259261065.28572449</v>
      </c>
      <c r="E20" s="2">
        <v>1.6105930255181187E-7</v>
      </c>
      <c r="F20" s="38">
        <v>1.6499999999999999E-6</v>
      </c>
      <c r="G20" s="33"/>
      <c r="H20" s="8"/>
      <c r="I20" s="8"/>
    </row>
    <row r="21" spans="1:9" x14ac:dyDescent="0.3">
      <c r="A21" s="30">
        <v>13485</v>
      </c>
      <c r="B21" s="18">
        <v>2563861240.4315023</v>
      </c>
      <c r="C21" s="4">
        <v>482.01331509929366</v>
      </c>
      <c r="D21" s="4">
        <v>292129281.87835979</v>
      </c>
      <c r="E21" s="2">
        <v>1.8800288701200146E-7</v>
      </c>
      <c r="F21" s="38">
        <v>1.6499999999999999E-6</v>
      </c>
      <c r="G21" s="33"/>
      <c r="H21" s="8"/>
      <c r="I21" s="8"/>
    </row>
    <row r="22" spans="1:9" x14ac:dyDescent="0.3">
      <c r="A22" s="30">
        <v>13850</v>
      </c>
      <c r="B22" s="18">
        <v>2814485878.5410986</v>
      </c>
      <c r="C22" s="4">
        <v>545.7356905389903</v>
      </c>
      <c r="D22" s="4">
        <v>330748903.35696387</v>
      </c>
      <c r="E22" s="2">
        <v>1.939024440306927E-7</v>
      </c>
      <c r="F22" s="38">
        <v>1.6499999999999997E-6</v>
      </c>
      <c r="G22" s="33"/>
      <c r="H22" s="8"/>
      <c r="I22" s="8"/>
    </row>
    <row r="23" spans="1:9" x14ac:dyDescent="0.3">
      <c r="A23" s="30">
        <v>14215</v>
      </c>
      <c r="B23" s="18">
        <v>3286927725.0925217</v>
      </c>
      <c r="C23" s="4">
        <v>584.00163913828726</v>
      </c>
      <c r="D23" s="4">
        <v>463493364.39546609</v>
      </c>
      <c r="E23" s="2">
        <v>1.7767401293311023E-7</v>
      </c>
      <c r="F23" s="38">
        <v>1.26E-6</v>
      </c>
      <c r="G23" s="33"/>
      <c r="H23" s="8"/>
      <c r="I23" s="8"/>
    </row>
    <row r="24" spans="1:9" x14ac:dyDescent="0.3">
      <c r="A24" s="30">
        <v>14580</v>
      </c>
      <c r="B24" s="18">
        <v>3868837804.3814692</v>
      </c>
      <c r="C24" s="4">
        <v>697.78733134015226</v>
      </c>
      <c r="D24" s="4">
        <v>536759485.64627093</v>
      </c>
      <c r="E24" s="2">
        <v>1.8036096797594003E-7</v>
      </c>
      <c r="F24" s="38">
        <v>1.3E-6</v>
      </c>
      <c r="G24" s="33"/>
      <c r="H24" s="8"/>
      <c r="I24" s="8"/>
    </row>
    <row r="25" spans="1:9" x14ac:dyDescent="0.3">
      <c r="A25" s="30">
        <v>14946</v>
      </c>
      <c r="B25" s="18">
        <v>3442487845.2984781</v>
      </c>
      <c r="C25" s="4">
        <v>819.79550614684274</v>
      </c>
      <c r="D25" s="4">
        <v>630611927.80526352</v>
      </c>
      <c r="E25" s="2">
        <v>2.381404214008962E-7</v>
      </c>
      <c r="F25" s="38">
        <v>1.3000000000000003E-6</v>
      </c>
      <c r="G25" s="33"/>
      <c r="H25" s="8"/>
      <c r="I25" s="8"/>
    </row>
    <row r="26" spans="1:9" x14ac:dyDescent="0.3">
      <c r="A26" s="30">
        <v>15311</v>
      </c>
      <c r="B26" s="18">
        <v>3338781098.4945073</v>
      </c>
      <c r="C26" s="4">
        <v>1043.7133693770734</v>
      </c>
      <c r="D26" s="4">
        <v>802856437.98236394</v>
      </c>
      <c r="E26" s="2">
        <v>3.1260311430650395E-7</v>
      </c>
      <c r="F26" s="38">
        <v>1.3000000000000005E-6</v>
      </c>
      <c r="G26" s="33"/>
      <c r="H26" s="8"/>
      <c r="I26" s="8"/>
    </row>
    <row r="27" spans="1:9" x14ac:dyDescent="0.3">
      <c r="A27" s="30">
        <v>15676</v>
      </c>
      <c r="B27" s="18">
        <v>3255239552.4579754</v>
      </c>
      <c r="C27" s="4">
        <v>1507.6621885763714</v>
      </c>
      <c r="D27" s="4">
        <v>1159740145.0587468</v>
      </c>
      <c r="E27" s="2">
        <v>4.6314938248951955E-7</v>
      </c>
      <c r="F27" s="38">
        <v>1.3000000000000003E-6</v>
      </c>
      <c r="G27" s="33"/>
      <c r="H27" s="8"/>
      <c r="I27" s="8"/>
    </row>
    <row r="28" spans="1:9" x14ac:dyDescent="0.3">
      <c r="A28" s="30">
        <v>16041</v>
      </c>
      <c r="B28" s="18">
        <v>3151532805.6540046</v>
      </c>
      <c r="C28" s="4">
        <v>1781.6488081847053</v>
      </c>
      <c r="D28" s="4">
        <v>1370499083.2190042</v>
      </c>
      <c r="E28" s="2">
        <v>5.6532770497845999E-7</v>
      </c>
      <c r="F28" s="38">
        <v>1.3E-6</v>
      </c>
      <c r="G28" s="33"/>
      <c r="H28" s="8"/>
      <c r="I28" s="8"/>
    </row>
    <row r="29" spans="1:9" x14ac:dyDescent="0.3">
      <c r="A29" s="30">
        <v>16407</v>
      </c>
      <c r="B29" s="18">
        <v>2921073368.3118472</v>
      </c>
      <c r="C29" s="4">
        <v>1841.6996116669811</v>
      </c>
      <c r="D29" s="4">
        <v>1416692008.974601</v>
      </c>
      <c r="E29" s="2">
        <v>6.3048728308092444E-7</v>
      </c>
      <c r="F29" s="38">
        <v>1.2999999999999998E-6</v>
      </c>
      <c r="G29" s="33"/>
      <c r="H29" s="8"/>
      <c r="I29" s="8"/>
    </row>
    <row r="30" spans="1:9" x14ac:dyDescent="0.3">
      <c r="A30" s="30">
        <v>16772</v>
      </c>
      <c r="B30" s="18">
        <v>2393897405.3916616</v>
      </c>
      <c r="C30" s="4">
        <v>1547.7912056060213</v>
      </c>
      <c r="D30" s="4">
        <v>1190608619.6969395</v>
      </c>
      <c r="E30" s="2">
        <v>6.4655703378098182E-7</v>
      </c>
      <c r="F30" s="38">
        <v>1.2999999999999998E-6</v>
      </c>
      <c r="G30" s="33"/>
      <c r="H30" s="8"/>
      <c r="I30" s="8"/>
    </row>
    <row r="31" spans="1:9" x14ac:dyDescent="0.3">
      <c r="A31" s="30">
        <v>17137</v>
      </c>
      <c r="B31" s="18">
        <v>3108321661.1523499</v>
      </c>
      <c r="C31" s="4">
        <v>1835.4848199121252</v>
      </c>
      <c r="D31" s="4">
        <v>981542684.4449867</v>
      </c>
      <c r="E31" s="2">
        <v>5.9050671713031614E-7</v>
      </c>
      <c r="F31" s="38">
        <v>1.8700000000000001E-6</v>
      </c>
      <c r="G31" s="33"/>
      <c r="H31" s="8"/>
      <c r="I31" s="8"/>
    </row>
    <row r="32" spans="1:9" x14ac:dyDescent="0.3">
      <c r="A32" s="30">
        <v>17502</v>
      </c>
      <c r="B32" s="18">
        <v>3269643267.2918601</v>
      </c>
      <c r="C32" s="4">
        <v>2085.5939051699766</v>
      </c>
      <c r="D32" s="4">
        <v>744854966.13213444</v>
      </c>
      <c r="E32" s="2">
        <v>6.3786588770505433E-7</v>
      </c>
      <c r="F32" s="38">
        <v>2.8000000000000003E-6</v>
      </c>
      <c r="G32" s="33"/>
      <c r="H32" s="8"/>
      <c r="I32" s="8"/>
    </row>
    <row r="33" spans="1:9" x14ac:dyDescent="0.3">
      <c r="A33" s="30">
        <v>17868</v>
      </c>
      <c r="B33" s="18">
        <v>3498518296.0022907</v>
      </c>
      <c r="C33" s="4">
        <v>2396.0861351339581</v>
      </c>
      <c r="D33" s="4">
        <v>855745048.262128</v>
      </c>
      <c r="E33" s="2">
        <v>6.8488598097998606E-7</v>
      </c>
      <c r="F33" s="38">
        <v>2.7999999999999999E-6</v>
      </c>
      <c r="G33" s="33"/>
      <c r="H33" s="8"/>
      <c r="I33" s="8"/>
    </row>
    <row r="34" spans="1:9" x14ac:dyDescent="0.3">
      <c r="A34" s="30">
        <v>18233</v>
      </c>
      <c r="B34" s="18">
        <v>3261886843.7424464</v>
      </c>
      <c r="C34" s="4">
        <v>2384.165586937148</v>
      </c>
      <c r="D34" s="4">
        <v>851487709.62041008</v>
      </c>
      <c r="E34" s="2">
        <v>7.309160927856509E-7</v>
      </c>
      <c r="F34" s="38">
        <v>2.7999999999999994E-6</v>
      </c>
      <c r="G34" s="33"/>
      <c r="H34" s="8"/>
      <c r="I34" s="8"/>
    </row>
    <row r="35" spans="1:9" x14ac:dyDescent="0.3">
      <c r="A35" s="30">
        <v>18598</v>
      </c>
      <c r="B35" s="18">
        <v>3615970403.6933079</v>
      </c>
      <c r="C35" s="4">
        <v>2486.3647504960541</v>
      </c>
      <c r="D35" s="4">
        <v>887987410.8914479</v>
      </c>
      <c r="E35" s="2">
        <v>6.8760649920046682E-7</v>
      </c>
      <c r="F35" s="38">
        <v>2.7999999999999999E-6</v>
      </c>
      <c r="G35" s="33"/>
      <c r="H35" s="8"/>
      <c r="I35" s="8"/>
    </row>
    <row r="36" spans="1:9" x14ac:dyDescent="0.3">
      <c r="A36" s="30">
        <v>18963</v>
      </c>
      <c r="B36" s="18">
        <v>3727377182.3119941</v>
      </c>
      <c r="C36" s="4">
        <v>2735.567134508909</v>
      </c>
      <c r="D36" s="4">
        <v>976988262.32461035</v>
      </c>
      <c r="E36" s="2">
        <v>7.3391207830813318E-7</v>
      </c>
      <c r="F36" s="38">
        <v>2.7999999999999999E-6</v>
      </c>
      <c r="G36" s="33"/>
      <c r="H36" s="8"/>
      <c r="I36" s="8"/>
    </row>
    <row r="37" spans="1:9" x14ac:dyDescent="0.3">
      <c r="A37" s="30">
        <v>19329</v>
      </c>
      <c r="B37" s="18">
        <v>4127232519.5247965</v>
      </c>
      <c r="C37" s="4">
        <v>3087.0039082422909</v>
      </c>
      <c r="D37" s="4">
        <v>1102501395.800818</v>
      </c>
      <c r="E37" s="2">
        <v>7.4795977537939248E-7</v>
      </c>
      <c r="F37" s="38">
        <v>2.8000000000000003E-6</v>
      </c>
      <c r="G37" s="33"/>
      <c r="H37" s="8"/>
      <c r="I37" s="8"/>
    </row>
    <row r="38" spans="1:9" x14ac:dyDescent="0.3">
      <c r="A38" s="30">
        <v>19694</v>
      </c>
      <c r="B38" s="18">
        <v>4850944771.3268003</v>
      </c>
      <c r="C38" s="4">
        <v>3667.4294369862564</v>
      </c>
      <c r="D38" s="4">
        <v>1309796227.4950917</v>
      </c>
      <c r="E38" s="2">
        <v>7.560237458616054E-7</v>
      </c>
      <c r="F38" s="38">
        <v>2.7999999999999999E-6</v>
      </c>
      <c r="G38" s="33"/>
      <c r="H38" s="8"/>
      <c r="I38" s="8"/>
    </row>
    <row r="39" spans="1:9" x14ac:dyDescent="0.3">
      <c r="A39" s="30">
        <v>20059</v>
      </c>
      <c r="B39" s="18">
        <v>5303480833.3127794</v>
      </c>
      <c r="C39" s="4">
        <v>4346.2866063789506</v>
      </c>
      <c r="D39" s="4">
        <v>1552245216.5639112</v>
      </c>
      <c r="E39" s="2">
        <v>8.1951585062372621E-7</v>
      </c>
      <c r="F39" s="38">
        <v>2.7999999999999999E-6</v>
      </c>
      <c r="G39" s="33"/>
      <c r="H39" s="8"/>
      <c r="I39" s="8"/>
    </row>
    <row r="40" spans="1:9" x14ac:dyDescent="0.3">
      <c r="A40" s="30">
        <v>20424</v>
      </c>
      <c r="B40" s="18">
        <v>5981421307.8528433</v>
      </c>
      <c r="C40" s="4">
        <v>5386.7033374826096</v>
      </c>
      <c r="D40" s="4">
        <v>1923822620.5295036</v>
      </c>
      <c r="E40" s="2">
        <v>9.005724660141487E-7</v>
      </c>
      <c r="F40" s="38">
        <v>2.7999999999999999E-6</v>
      </c>
      <c r="G40" s="33"/>
      <c r="H40" s="8"/>
      <c r="I40" s="8"/>
    </row>
    <row r="41" spans="1:9" x14ac:dyDescent="0.3">
      <c r="A41" s="30">
        <v>20790</v>
      </c>
      <c r="B41" s="18">
        <v>6567818227.8690262</v>
      </c>
      <c r="C41" s="4">
        <v>6527.5455150004982</v>
      </c>
      <c r="D41" s="4">
        <v>2331266255.3573208</v>
      </c>
      <c r="E41" s="2">
        <v>9.9386817486853709E-7</v>
      </c>
      <c r="F41" s="38">
        <v>2.7999999999999999E-6</v>
      </c>
      <c r="G41" s="33"/>
      <c r="H41" s="8"/>
      <c r="I41" s="8"/>
    </row>
    <row r="42" spans="1:9" x14ac:dyDescent="0.3">
      <c r="A42" s="30">
        <v>21155</v>
      </c>
      <c r="B42" s="18">
        <v>7233668044.2644262</v>
      </c>
      <c r="C42" s="4">
        <v>8317.1537086336011</v>
      </c>
      <c r="D42" s="4">
        <v>2970412038.7977152</v>
      </c>
      <c r="E42" s="2">
        <v>1.1497837138418689E-6</v>
      </c>
      <c r="F42" s="38">
        <v>2.7999999999999999E-6</v>
      </c>
      <c r="G42" s="33"/>
      <c r="H42" s="8"/>
      <c r="I42" s="8"/>
    </row>
    <row r="43" spans="1:9" x14ac:dyDescent="0.3">
      <c r="A43" s="30">
        <v>21520</v>
      </c>
      <c r="B43" s="18">
        <v>7871018452.1759768</v>
      </c>
      <c r="C43" s="4">
        <v>10654.902123446891</v>
      </c>
      <c r="D43" s="4">
        <v>3805322186.9453192</v>
      </c>
      <c r="E43" s="2">
        <v>1.3536878598602824E-6</v>
      </c>
      <c r="F43" s="38">
        <v>2.7999999999999994E-6</v>
      </c>
      <c r="G43" s="33"/>
      <c r="H43" s="8"/>
      <c r="I43" s="8"/>
    </row>
    <row r="44" spans="1:9" x14ac:dyDescent="0.3">
      <c r="A44" s="30">
        <v>21885</v>
      </c>
      <c r="B44" s="18">
        <v>8085195825.0243025</v>
      </c>
      <c r="C44" s="4">
        <v>13721.936151121537</v>
      </c>
      <c r="D44" s="4">
        <v>4900691482.5434074</v>
      </c>
      <c r="E44" s="2">
        <v>1.6971680647055067E-6</v>
      </c>
      <c r="F44" s="38">
        <v>2.7999999999999994E-6</v>
      </c>
      <c r="G44" s="33"/>
      <c r="H44" s="8"/>
      <c r="I44" s="8"/>
    </row>
    <row r="45" spans="1:9" x14ac:dyDescent="0.3">
      <c r="A45" s="30">
        <v>22251</v>
      </c>
      <c r="B45" s="18">
        <v>7988470559.8669939</v>
      </c>
      <c r="C45" s="4">
        <v>13802.214551171352</v>
      </c>
      <c r="D45" s="4">
        <v>2918015761.3470092</v>
      </c>
      <c r="E45" s="2">
        <v>1.7277668419424149E-6</v>
      </c>
      <c r="F45" s="38">
        <v>4.7299999999999996E-6</v>
      </c>
      <c r="G45" s="33"/>
      <c r="H45" s="8"/>
      <c r="I45" s="8"/>
    </row>
    <row r="46" spans="1:9" x14ac:dyDescent="0.3">
      <c r="A46" s="30">
        <v>22616</v>
      </c>
      <c r="B46" s="18">
        <v>9020494594.3579197</v>
      </c>
      <c r="C46" s="4">
        <v>15368.762322331453</v>
      </c>
      <c r="D46" s="4">
        <v>1700084327.6915324</v>
      </c>
      <c r="E46" s="2">
        <v>1.7037604935702978E-6</v>
      </c>
      <c r="F46" s="38">
        <v>9.0399999999999998E-6</v>
      </c>
      <c r="G46" s="33"/>
      <c r="H46" s="8"/>
      <c r="I46" s="8"/>
    </row>
    <row r="47" spans="1:9" x14ac:dyDescent="0.3">
      <c r="A47" s="30">
        <v>22981</v>
      </c>
      <c r="B47" s="18">
        <v>9453167432.249094</v>
      </c>
      <c r="C47" s="4">
        <v>18186.714618922655</v>
      </c>
      <c r="D47" s="4">
        <v>2011804714.4825945</v>
      </c>
      <c r="E47" s="2">
        <v>1.9238752248140048E-6</v>
      </c>
      <c r="F47" s="38">
        <v>9.0399999999999998E-6</v>
      </c>
      <c r="G47" s="33"/>
      <c r="H47" s="8"/>
      <c r="I47" s="8"/>
    </row>
    <row r="48" spans="1:9" x14ac:dyDescent="0.3">
      <c r="A48" s="30">
        <v>23346</v>
      </c>
      <c r="B48" s="18">
        <v>10819411802.596077</v>
      </c>
      <c r="C48" s="4">
        <v>21412.453769935702</v>
      </c>
      <c r="D48" s="4">
        <v>2368634266.5858078</v>
      </c>
      <c r="E48" s="2">
        <v>1.979077436057833E-6</v>
      </c>
      <c r="F48" s="38">
        <v>9.0399999999999998E-6</v>
      </c>
      <c r="G48" s="33"/>
      <c r="H48" s="8"/>
      <c r="I48" s="8"/>
    </row>
    <row r="49" spans="1:9" x14ac:dyDescent="0.3">
      <c r="A49" s="30">
        <v>23712</v>
      </c>
      <c r="B49" s="18">
        <v>11775437414.463404</v>
      </c>
      <c r="C49" s="4">
        <v>23715.946492594732</v>
      </c>
      <c r="D49" s="4">
        <v>2611888380.2417107</v>
      </c>
      <c r="E49" s="2">
        <v>2.0140183041918403E-6</v>
      </c>
      <c r="F49" s="38">
        <v>9.0799999999999995E-6</v>
      </c>
      <c r="G49" s="33"/>
      <c r="H49" s="8"/>
      <c r="I49" s="8"/>
    </row>
    <row r="50" spans="1:9" x14ac:dyDescent="0.3">
      <c r="A50" s="30">
        <v>24077</v>
      </c>
      <c r="B50" s="18">
        <v>12894686911.283689</v>
      </c>
      <c r="C50" s="4">
        <v>27050.184001588303</v>
      </c>
      <c r="D50" s="4">
        <v>2979095154.3599453</v>
      </c>
      <c r="E50" s="2">
        <v>2.097777494536733E-6</v>
      </c>
      <c r="F50" s="38">
        <v>9.0799999999999995E-6</v>
      </c>
      <c r="G50" s="33"/>
      <c r="H50" s="8"/>
      <c r="I50" s="8"/>
    </row>
    <row r="51" spans="1:9" x14ac:dyDescent="0.3">
      <c r="A51" s="30">
        <v>24442</v>
      </c>
      <c r="B51" s="18">
        <v>14872373136.375086</v>
      </c>
      <c r="C51" s="4">
        <v>32442.726749730795</v>
      </c>
      <c r="D51" s="4">
        <v>3572987527.5033917</v>
      </c>
      <c r="E51" s="2">
        <v>2.181408874847408E-6</v>
      </c>
      <c r="F51" s="38">
        <v>9.0799999999999995E-6</v>
      </c>
      <c r="G51" s="33"/>
      <c r="H51" s="8"/>
      <c r="I51" s="8"/>
    </row>
    <row r="52" spans="1:9" x14ac:dyDescent="0.3">
      <c r="A52" s="30">
        <v>24807</v>
      </c>
      <c r="B52" s="18">
        <v>16441567839.864634</v>
      </c>
      <c r="C52" s="4">
        <v>37739.404643548893</v>
      </c>
      <c r="D52" s="4">
        <v>4156322097.3071475</v>
      </c>
      <c r="E52" s="2">
        <v>2.2953653210641504E-6</v>
      </c>
      <c r="F52" s="38">
        <v>9.0799999999999995E-6</v>
      </c>
      <c r="G52" s="33"/>
      <c r="H52" s="8"/>
      <c r="I52" s="8"/>
    </row>
    <row r="53" spans="1:9" x14ac:dyDescent="0.3">
      <c r="A53" s="30">
        <v>25173</v>
      </c>
      <c r="B53" s="18">
        <v>18266581870.089607</v>
      </c>
      <c r="C53" s="4">
        <v>34150.3627007389</v>
      </c>
      <c r="D53" s="4">
        <v>3760998877.8699579</v>
      </c>
      <c r="E53" s="2">
        <v>1.8695540820725741E-6</v>
      </c>
      <c r="F53" s="38">
        <v>9.0801310528653925E-6</v>
      </c>
      <c r="G53" s="33"/>
      <c r="H53" s="8"/>
      <c r="I53" s="8"/>
    </row>
    <row r="54" spans="1:9" x14ac:dyDescent="0.3">
      <c r="A54" s="30">
        <v>25538</v>
      </c>
      <c r="B54" s="18">
        <v>20403772032.480801</v>
      </c>
      <c r="C54" s="4">
        <v>38886.31409040327</v>
      </c>
      <c r="D54" s="4">
        <v>4282686200.5451798</v>
      </c>
      <c r="E54" s="2">
        <v>1.9058394706870905E-6</v>
      </c>
      <c r="F54" s="38">
        <v>9.0798887122416532E-6</v>
      </c>
      <c r="G54" s="33"/>
      <c r="H54" s="8"/>
      <c r="I54" s="8"/>
    </row>
    <row r="55" spans="1:9" x14ac:dyDescent="0.3">
      <c r="A55" s="30">
        <v>25903</v>
      </c>
      <c r="B55" s="18">
        <v>20730232486.229614</v>
      </c>
      <c r="C55" s="4">
        <v>43464.446273219844</v>
      </c>
      <c r="D55" s="4">
        <v>3980299372.4350872</v>
      </c>
      <c r="E55" s="2">
        <v>2.0966695044106133E-6</v>
      </c>
      <c r="F55" s="38">
        <v>1.0919893758300133E-5</v>
      </c>
      <c r="G55" s="33"/>
      <c r="H55" s="8"/>
      <c r="I55" s="8"/>
    </row>
    <row r="56" spans="1:9" x14ac:dyDescent="0.3">
      <c r="A56" s="30">
        <v>26268</v>
      </c>
      <c r="B56" s="18">
        <v>22533762657.315708</v>
      </c>
      <c r="C56" s="4">
        <v>55471.79802782357</v>
      </c>
      <c r="D56" s="4">
        <v>3663960312.9241385</v>
      </c>
      <c r="E56" s="2">
        <v>2.4617192819244658E-6</v>
      </c>
      <c r="F56" s="38">
        <v>1.5139846857007181E-5</v>
      </c>
      <c r="G56" s="33"/>
      <c r="H56" s="8"/>
      <c r="I56" s="8"/>
    </row>
    <row r="57" spans="1:9" x14ac:dyDescent="0.3">
      <c r="A57" s="30">
        <v>26634</v>
      </c>
      <c r="B57" s="18">
        <v>24989942641.254543</v>
      </c>
      <c r="C57" s="4">
        <v>69212.252107886088</v>
      </c>
      <c r="D57" s="4">
        <v>4840012867.0940399</v>
      </c>
      <c r="E57" s="2">
        <v>2.7696042804687086E-6</v>
      </c>
      <c r="F57" s="38">
        <v>1.4300014071954595E-5</v>
      </c>
      <c r="G57" s="33"/>
      <c r="H57" s="8"/>
      <c r="I57" s="8"/>
    </row>
    <row r="58" spans="1:9" x14ac:dyDescent="0.3">
      <c r="A58" s="30">
        <v>26999</v>
      </c>
      <c r="B58" s="18">
        <v>28213645630.404778</v>
      </c>
      <c r="C58" s="4">
        <v>88051.978570027306</v>
      </c>
      <c r="D58" s="4">
        <v>6166171190.3103848</v>
      </c>
      <c r="E58" s="2">
        <v>3.1209004225649245E-6</v>
      </c>
      <c r="F58" s="38">
        <v>1.4279846577791017E-5</v>
      </c>
      <c r="G58" s="33"/>
      <c r="H58" s="8"/>
      <c r="I58" s="8"/>
    </row>
    <row r="59" spans="1:9" x14ac:dyDescent="0.3">
      <c r="A59" s="30">
        <v>27364</v>
      </c>
      <c r="B59" s="18">
        <v>30273241756.822998</v>
      </c>
      <c r="C59" s="4">
        <v>113392.05685771076</v>
      </c>
      <c r="D59" s="4">
        <v>8064870459.7082586</v>
      </c>
      <c r="E59" s="2">
        <v>3.7456199031659503E-6</v>
      </c>
      <c r="F59" s="38">
        <v>1.4059997296201163E-5</v>
      </c>
      <c r="G59" s="33"/>
      <c r="H59" s="8"/>
      <c r="I59" s="8"/>
    </row>
    <row r="60" spans="1:9" x14ac:dyDescent="0.3">
      <c r="A60" s="30">
        <v>27729</v>
      </c>
      <c r="B60" s="18">
        <v>32907013656.995106</v>
      </c>
      <c r="C60" s="4">
        <v>147179.00975481907</v>
      </c>
      <c r="D60" s="4">
        <v>10108418482.559925</v>
      </c>
      <c r="E60" s="2">
        <v>4.4725726645672979E-6</v>
      </c>
      <c r="F60" s="38">
        <v>1.4560043196544277E-5</v>
      </c>
      <c r="G60" s="33"/>
      <c r="H60" s="8"/>
      <c r="I60" s="8"/>
    </row>
    <row r="61" spans="1:9" x14ac:dyDescent="0.3">
      <c r="A61" s="30">
        <v>28095</v>
      </c>
      <c r="B61" s="18">
        <v>35868644813.270378</v>
      </c>
      <c r="C61" s="4">
        <v>200068.05345145488</v>
      </c>
      <c r="D61" s="4">
        <v>12372695974.469166</v>
      </c>
      <c r="E61" s="2">
        <v>5.5777979484029852E-6</v>
      </c>
      <c r="F61" s="38">
        <v>1.617012604724885E-5</v>
      </c>
      <c r="G61" s="33"/>
      <c r="H61" s="8"/>
      <c r="I61" s="8"/>
    </row>
    <row r="62" spans="1:9" x14ac:dyDescent="0.3">
      <c r="A62" s="30">
        <v>28460</v>
      </c>
      <c r="B62" s="18">
        <v>38235975540.428291</v>
      </c>
      <c r="C62" s="4">
        <v>251496.54815519293</v>
      </c>
      <c r="D62" s="4">
        <v>13902570735.879385</v>
      </c>
      <c r="E62" s="2">
        <v>6.5774848058806931E-6</v>
      </c>
      <c r="F62" s="38">
        <v>1.8089931202877272E-5</v>
      </c>
      <c r="G62" s="33"/>
      <c r="H62" s="8"/>
      <c r="I62" s="8"/>
    </row>
    <row r="63" spans="1:9" x14ac:dyDescent="0.3">
      <c r="A63" s="30">
        <v>28825</v>
      </c>
      <c r="B63" s="18">
        <v>39459526518.453171</v>
      </c>
      <c r="C63" s="4">
        <v>371822.1016874091</v>
      </c>
      <c r="D63" s="4">
        <v>15096406643.463341</v>
      </c>
      <c r="E63" s="2">
        <v>9.4228728647701129E-6</v>
      </c>
      <c r="F63" s="38">
        <v>2.4629841423118126E-5</v>
      </c>
      <c r="G63" s="33"/>
      <c r="H63" s="8"/>
      <c r="I63" s="8"/>
    </row>
    <row r="64" spans="1:9" x14ac:dyDescent="0.3">
      <c r="A64" s="30">
        <v>29190</v>
      </c>
      <c r="B64" s="18">
        <v>37052495571.843384</v>
      </c>
      <c r="C64" s="4">
        <v>733224.99533541279</v>
      </c>
      <c r="D64" s="4">
        <v>20824424284.921722</v>
      </c>
      <c r="E64" s="2">
        <v>1.978881540957794E-5</v>
      </c>
      <c r="F64" s="38">
        <v>3.5209856719367589E-5</v>
      </c>
      <c r="G64" s="33"/>
      <c r="H64" s="8"/>
      <c r="I64" s="8"/>
    </row>
    <row r="65" spans="1:9" x14ac:dyDescent="0.3">
      <c r="A65" s="30">
        <v>29556</v>
      </c>
      <c r="B65" s="18">
        <v>35600037950.646156</v>
      </c>
      <c r="C65" s="4">
        <v>1231156.8569776255</v>
      </c>
      <c r="D65" s="4">
        <v>15877693247.937372</v>
      </c>
      <c r="E65" s="2">
        <v>3.4583020913753813E-5</v>
      </c>
      <c r="F65" s="38">
        <v>7.7540032909853682E-5</v>
      </c>
      <c r="G65" s="33"/>
      <c r="H65" s="8"/>
      <c r="I65" s="8"/>
    </row>
    <row r="66" spans="1:9" x14ac:dyDescent="0.3">
      <c r="A66" s="30">
        <v>29921</v>
      </c>
      <c r="B66" s="18">
        <v>38960681312.937134</v>
      </c>
      <c r="C66" s="4">
        <v>2115823.6949294908</v>
      </c>
      <c r="D66" s="4">
        <v>18857572410.933388</v>
      </c>
      <c r="E66" s="2">
        <v>5.4306640018302724E-5</v>
      </c>
      <c r="F66" s="38">
        <v>1.122002158508357E-4</v>
      </c>
      <c r="G66" s="33"/>
      <c r="H66" s="8"/>
      <c r="I66" s="8"/>
    </row>
    <row r="67" spans="1:9" x14ac:dyDescent="0.3">
      <c r="A67" s="30">
        <v>30286</v>
      </c>
      <c r="B67" s="18">
        <v>41461957335.058762</v>
      </c>
      <c r="C67" s="4">
        <v>2890798.2652513203</v>
      </c>
      <c r="D67" s="4">
        <v>17491333823.998173</v>
      </c>
      <c r="E67" s="2">
        <v>6.9721702762135735E-5</v>
      </c>
      <c r="F67" s="38">
        <v>1.6527031582263526E-4</v>
      </c>
      <c r="G67" s="33"/>
      <c r="H67" s="8"/>
      <c r="I67" s="8"/>
    </row>
    <row r="68" spans="1:9" x14ac:dyDescent="0.3">
      <c r="A68" s="30">
        <v>30651</v>
      </c>
      <c r="B68" s="18">
        <v>44555019162.986374</v>
      </c>
      <c r="C68" s="4">
        <v>3659523.521424944</v>
      </c>
      <c r="D68" s="4">
        <v>15888061601.215849</v>
      </c>
      <c r="E68" s="2">
        <v>8.2134933171907501E-5</v>
      </c>
      <c r="F68" s="38">
        <v>2.3033165487883656E-4</v>
      </c>
      <c r="G68" s="33"/>
      <c r="H68" s="8"/>
      <c r="I68" s="8"/>
    </row>
    <row r="69" spans="1:9" x14ac:dyDescent="0.3">
      <c r="A69" s="30">
        <v>31017</v>
      </c>
      <c r="B69" s="18">
        <v>48676358316.695091</v>
      </c>
      <c r="C69" s="4">
        <v>5471774.914782444</v>
      </c>
      <c r="D69" s="4">
        <v>14587405853.813347</v>
      </c>
      <c r="E69" s="2">
        <v>1.1241134513766052E-4</v>
      </c>
      <c r="F69" s="38">
        <v>3.7510267210067702E-4</v>
      </c>
      <c r="G69" s="33"/>
      <c r="H69" s="8"/>
      <c r="I69" s="8"/>
    </row>
    <row r="70" spans="1:9" x14ac:dyDescent="0.3">
      <c r="A70" s="30">
        <v>31382</v>
      </c>
      <c r="B70" s="18">
        <v>51450910777.940742</v>
      </c>
      <c r="C70" s="4">
        <v>8825752.0946796443</v>
      </c>
      <c r="D70" s="4">
        <v>16700171315.602879</v>
      </c>
      <c r="E70" s="2">
        <v>1.7153733454342718E-4</v>
      </c>
      <c r="F70" s="38">
        <v>5.2848272798458021E-4</v>
      </c>
      <c r="G70" s="33"/>
      <c r="H70" s="8"/>
      <c r="I70" s="8"/>
    </row>
    <row r="71" spans="1:9" x14ac:dyDescent="0.3">
      <c r="A71" s="30">
        <v>31747</v>
      </c>
      <c r="B71" s="18">
        <v>56853256486.31324</v>
      </c>
      <c r="C71" s="4">
        <v>15621905.741928557</v>
      </c>
      <c r="D71" s="4">
        <v>22943219157.481342</v>
      </c>
      <c r="E71" s="2">
        <v>2.7477591799318212E-4</v>
      </c>
      <c r="F71" s="38">
        <v>6.8089423871604143E-4</v>
      </c>
      <c r="G71" s="33"/>
      <c r="H71" s="8"/>
      <c r="I71" s="8"/>
    </row>
    <row r="72" spans="1:9" x14ac:dyDescent="0.3">
      <c r="A72" s="30">
        <v>32112</v>
      </c>
      <c r="B72" s="18">
        <v>62572693970.275574</v>
      </c>
      <c r="C72" s="4">
        <v>22480405.379988149</v>
      </c>
      <c r="D72" s="4">
        <v>25764552451.391277</v>
      </c>
      <c r="E72" s="2">
        <v>3.5926861948228095E-4</v>
      </c>
      <c r="F72" s="38">
        <v>8.7253234545412079E-4</v>
      </c>
      <c r="G72" s="33"/>
      <c r="H72" s="8"/>
      <c r="I72" s="8"/>
    </row>
    <row r="73" spans="1:9" x14ac:dyDescent="0.3">
      <c r="A73" s="30">
        <v>32478</v>
      </c>
      <c r="B73" s="18">
        <v>63557003732.470619</v>
      </c>
      <c r="C73" s="4">
        <v>40865293.27226191</v>
      </c>
      <c r="D73" s="4">
        <v>28617673673.219658</v>
      </c>
      <c r="E73" s="2">
        <v>6.4297073292308537E-4</v>
      </c>
      <c r="F73" s="38">
        <v>1.4279739764627879E-3</v>
      </c>
      <c r="G73" s="33"/>
      <c r="H73" s="8"/>
      <c r="I73" s="8"/>
    </row>
    <row r="74" spans="1:9" x14ac:dyDescent="0.3">
      <c r="A74" s="30">
        <v>32843</v>
      </c>
      <c r="B74" s="18">
        <v>65476757200.928986</v>
      </c>
      <c r="C74" s="4">
        <v>72408319.523719624</v>
      </c>
      <c r="D74" s="4">
        <v>33802800506.736176</v>
      </c>
      <c r="E74" s="2">
        <v>1.1058629446403356E-3</v>
      </c>
      <c r="F74" s="38">
        <v>2.1420804915051402E-3</v>
      </c>
      <c r="G74" s="33"/>
      <c r="H74" s="8"/>
      <c r="I74" s="8"/>
    </row>
    <row r="75" spans="1:9" x14ac:dyDescent="0.3">
      <c r="A75" s="30">
        <v>33208</v>
      </c>
      <c r="B75" s="18">
        <v>71815422017.367188</v>
      </c>
      <c r="C75" s="4">
        <v>118896493.71239822</v>
      </c>
      <c r="D75" s="4">
        <v>45129890251.386604</v>
      </c>
      <c r="E75" s="2">
        <v>1.6555844186732674E-3</v>
      </c>
      <c r="F75" s="38">
        <v>2.6345398371259089E-3</v>
      </c>
      <c r="G75" s="33"/>
      <c r="H75" s="8"/>
      <c r="I75" s="8"/>
    </row>
    <row r="76" spans="1:9" x14ac:dyDescent="0.3">
      <c r="A76" s="30">
        <v>33573</v>
      </c>
      <c r="B76" s="18">
        <v>73524878128.799454</v>
      </c>
      <c r="C76" s="4">
        <v>192461890.76158947</v>
      </c>
      <c r="D76" s="4">
        <v>45557963998.359344</v>
      </c>
      <c r="E76" s="2">
        <v>2.617643111552507E-3</v>
      </c>
      <c r="F76" s="38">
        <v>4.2245498672530777E-3</v>
      </c>
      <c r="G76" s="33"/>
      <c r="H76" s="8"/>
      <c r="I76" s="8"/>
    </row>
    <row r="77" spans="1:9" x14ac:dyDescent="0.3">
      <c r="A77" s="30">
        <v>33939</v>
      </c>
      <c r="B77" s="18">
        <v>77766772342.544128</v>
      </c>
      <c r="C77" s="4">
        <v>325901201.51888829</v>
      </c>
      <c r="D77" s="4">
        <v>46694595528.574242</v>
      </c>
      <c r="E77" s="2">
        <v>4.1907512900673186E-3</v>
      </c>
      <c r="F77" s="38">
        <v>6.9794201626493715E-3</v>
      </c>
      <c r="G77" s="33"/>
      <c r="H77" s="8"/>
      <c r="I77" s="8"/>
    </row>
    <row r="78" spans="1:9" x14ac:dyDescent="0.3">
      <c r="A78" s="30">
        <v>34304</v>
      </c>
      <c r="B78" s="18">
        <v>84995875319.759033</v>
      </c>
      <c r="C78" s="4">
        <v>568130757.20510566</v>
      </c>
      <c r="D78" s="4">
        <v>50834772745.374748</v>
      </c>
      <c r="E78" s="2">
        <v>6.6842156171433888E-3</v>
      </c>
      <c r="F78" s="38">
        <v>1.1176026300949632E-2</v>
      </c>
      <c r="G78" s="33"/>
      <c r="H78" s="8"/>
      <c r="I78" s="8"/>
    </row>
    <row r="79" spans="1:9" x14ac:dyDescent="0.3">
      <c r="A79" s="30">
        <v>34669</v>
      </c>
      <c r="B79" s="18">
        <v>78500783908.456985</v>
      </c>
      <c r="C79" s="4">
        <v>1175758960.477262</v>
      </c>
      <c r="D79" s="4">
        <v>40009969482.800919</v>
      </c>
      <c r="E79" s="2">
        <v>1.4977671584125366E-2</v>
      </c>
      <c r="F79" s="38">
        <v>2.9386649769445227E-2</v>
      </c>
      <c r="G79" s="33"/>
      <c r="H79" s="8"/>
      <c r="I79" s="8"/>
    </row>
    <row r="80" spans="1:9" x14ac:dyDescent="0.3">
      <c r="A80" s="30">
        <v>35034</v>
      </c>
      <c r="B80" s="18">
        <v>89423337460.639664</v>
      </c>
      <c r="C80" s="4">
        <v>2413102625.0578775</v>
      </c>
      <c r="D80" s="4">
        <v>52250767735.098732</v>
      </c>
      <c r="E80" s="2">
        <v>2.6985155034277515E-2</v>
      </c>
      <c r="F80" s="38">
        <v>4.61831037065683E-2</v>
      </c>
      <c r="G80" s="33"/>
      <c r="H80" s="8"/>
      <c r="I80" s="8"/>
    </row>
    <row r="81" spans="1:9" x14ac:dyDescent="0.3">
      <c r="A81" s="30">
        <v>35400</v>
      </c>
      <c r="B81" s="18">
        <v>95783313307.025833</v>
      </c>
      <c r="C81" s="4">
        <v>4302268925.1781683</v>
      </c>
      <c r="D81" s="4">
        <v>52737350330.93634</v>
      </c>
      <c r="E81" s="2">
        <v>4.4916685136873323E-2</v>
      </c>
      <c r="F81" s="38">
        <v>8.1579163499505739E-2</v>
      </c>
      <c r="G81" s="33"/>
      <c r="H81" s="8"/>
      <c r="I81" s="8"/>
    </row>
    <row r="82" spans="1:9" x14ac:dyDescent="0.3">
      <c r="A82" s="30">
        <v>35765</v>
      </c>
      <c r="B82" s="18">
        <v>106746177520.91586</v>
      </c>
      <c r="C82" s="4">
        <v>8566734290.861537</v>
      </c>
      <c r="D82" s="4">
        <v>56070507319.516937</v>
      </c>
      <c r="E82" s="2">
        <v>8.0253312013753089E-2</v>
      </c>
      <c r="F82" s="38">
        <v>0.15278503263835536</v>
      </c>
      <c r="G82" s="33"/>
      <c r="H82" s="8"/>
      <c r="I82" s="8"/>
    </row>
    <row r="83" spans="1:9" x14ac:dyDescent="0.3">
      <c r="A83" s="30">
        <v>36130</v>
      </c>
      <c r="B83" s="18">
        <v>107999282800</v>
      </c>
      <c r="C83" s="4">
        <v>16023275600</v>
      </c>
      <c r="D83" s="4">
        <v>61841331301.353638</v>
      </c>
      <c r="E83" s="2">
        <v>0.14836464821412684</v>
      </c>
      <c r="F83" s="38">
        <v>0.25910301836676775</v>
      </c>
      <c r="G83" s="33"/>
      <c r="H83" s="8"/>
      <c r="I83" s="8"/>
    </row>
    <row r="84" spans="1:9" x14ac:dyDescent="0.3">
      <c r="A84" s="30">
        <v>36495</v>
      </c>
      <c r="B84" s="18">
        <v>101953691899.99998</v>
      </c>
      <c r="C84" s="4">
        <v>21470883100</v>
      </c>
      <c r="D84" s="4">
        <v>50814431137.713875</v>
      </c>
      <c r="E84" s="2">
        <v>0.2105944640146965</v>
      </c>
      <c r="F84" s="38">
        <v>0.42253514639986917</v>
      </c>
      <c r="G84" s="33"/>
      <c r="H84" s="8"/>
      <c r="I84" s="8"/>
    </row>
    <row r="85" spans="1:9" x14ac:dyDescent="0.3">
      <c r="A85" s="30">
        <v>36861</v>
      </c>
      <c r="B85" s="18">
        <v>109596251100.00002</v>
      </c>
      <c r="C85" s="4">
        <v>32079067200</v>
      </c>
      <c r="D85" s="4">
        <v>51082346077.344566</v>
      </c>
      <c r="E85" s="2">
        <v>0.29270223094337205</v>
      </c>
      <c r="F85" s="38">
        <v>0.62798735107875803</v>
      </c>
      <c r="G85" s="33"/>
      <c r="H85" s="8"/>
      <c r="I85" s="8"/>
    </row>
    <row r="86" spans="1:9" x14ac:dyDescent="0.3">
      <c r="A86" s="30">
        <v>37226</v>
      </c>
      <c r="B86" s="18">
        <v>100155605000</v>
      </c>
      <c r="C86" s="4">
        <v>43802293400</v>
      </c>
      <c r="D86" s="4">
        <v>35872742434.679497</v>
      </c>
      <c r="E86" s="2">
        <v>0.4373424073470476</v>
      </c>
      <c r="F86" s="38">
        <v>1.2210466896909091</v>
      </c>
      <c r="G86" s="33"/>
      <c r="H86" s="8"/>
      <c r="I86" s="8"/>
    </row>
    <row r="87" spans="1:9" x14ac:dyDescent="0.3">
      <c r="A87" s="30">
        <v>37591</v>
      </c>
      <c r="B87" s="18">
        <v>104559657200.00002</v>
      </c>
      <c r="C87" s="4">
        <v>61314633600</v>
      </c>
      <c r="D87" s="4">
        <v>40324202043.738113</v>
      </c>
      <c r="E87" s="2">
        <v>0.58640813524013724</v>
      </c>
      <c r="F87" s="38">
        <v>1.520541771254255</v>
      </c>
      <c r="G87" s="33"/>
      <c r="H87" s="8"/>
      <c r="I87" s="8"/>
    </row>
    <row r="88" spans="1:9" x14ac:dyDescent="0.3">
      <c r="A88" s="30">
        <v>37956</v>
      </c>
      <c r="B88" s="18">
        <v>114736812200.00002</v>
      </c>
      <c r="C88" s="4">
        <v>80795423000</v>
      </c>
      <c r="D88" s="4">
        <v>54168162936.575623</v>
      </c>
      <c r="E88" s="2">
        <v>0.70418047574098441</v>
      </c>
      <c r="F88" s="38">
        <v>1.4915666070234224</v>
      </c>
      <c r="G88" s="33"/>
      <c r="H88" s="8"/>
      <c r="I88" s="8"/>
    </row>
    <row r="89" spans="1:9" x14ac:dyDescent="0.3">
      <c r="A89" s="30">
        <v>38322</v>
      </c>
      <c r="B89" s="18">
        <v>130198145500.00002</v>
      </c>
      <c r="C89" s="4">
        <v>98783262400</v>
      </c>
      <c r="D89" s="4">
        <v>68982838552.033875</v>
      </c>
      <c r="E89" s="2">
        <v>0.75871481902175009</v>
      </c>
      <c r="F89" s="38">
        <v>1.431997645696873</v>
      </c>
      <c r="G89" s="33"/>
      <c r="H89" s="8"/>
      <c r="I89" s="8"/>
    </row>
    <row r="90" spans="1:9" x14ac:dyDescent="0.3">
      <c r="A90" s="30">
        <v>38687</v>
      </c>
      <c r="B90" s="18">
        <v>142599002000</v>
      </c>
      <c r="C90" s="4">
        <v>114992902000</v>
      </c>
      <c r="D90" s="4">
        <v>85322890453.567001</v>
      </c>
      <c r="E90" s="2">
        <v>0.80640748102851378</v>
      </c>
      <c r="F90" s="38">
        <v>1.347738003116286</v>
      </c>
      <c r="G90" s="33"/>
      <c r="H90" s="8"/>
      <c r="I90" s="8"/>
    </row>
    <row r="91" spans="1:9" x14ac:dyDescent="0.3">
      <c r="A91" s="30">
        <v>39052</v>
      </c>
      <c r="B91" s="18">
        <v>156290890300</v>
      </c>
      <c r="C91" s="4">
        <v>135751181300.00002</v>
      </c>
      <c r="D91" s="4">
        <v>94230327609.368256</v>
      </c>
      <c r="E91" s="2">
        <v>0.8685802546739988</v>
      </c>
      <c r="F91" s="38">
        <v>1.440631532798617</v>
      </c>
      <c r="G91" s="33"/>
      <c r="H91" s="8"/>
      <c r="I91" s="8"/>
    </row>
    <row r="92" spans="1:9" x14ac:dyDescent="0.3">
      <c r="A92" s="30">
        <v>39417</v>
      </c>
      <c r="B92" s="18">
        <v>166780500900</v>
      </c>
      <c r="C92" s="4">
        <v>149177458800.00003</v>
      </c>
      <c r="D92" s="4">
        <v>114779282668.9157</v>
      </c>
      <c r="E92" s="2">
        <v>0.89445383599996153</v>
      </c>
      <c r="F92" s="38">
        <v>1.2996897639646949</v>
      </c>
      <c r="G92" s="33"/>
      <c r="H92" s="8"/>
      <c r="I92" s="8"/>
    </row>
    <row r="93" spans="1:9" x14ac:dyDescent="0.3">
      <c r="A93" s="30">
        <v>39783</v>
      </c>
      <c r="B93" s="18">
        <v>167547842500</v>
      </c>
      <c r="C93" s="4">
        <v>163094343800.00003</v>
      </c>
      <c r="D93" s="4">
        <v>127329865595.54237</v>
      </c>
      <c r="E93" s="2">
        <v>0.97341954015313581</v>
      </c>
      <c r="F93" s="38">
        <v>1.2808805148515741</v>
      </c>
      <c r="G93" s="33"/>
      <c r="H93" s="8"/>
      <c r="I93" s="8"/>
    </row>
    <row r="94" spans="1:9" x14ac:dyDescent="0.3">
      <c r="A94" s="30">
        <v>40148</v>
      </c>
      <c r="B94" s="18">
        <v>152541974700</v>
      </c>
      <c r="C94" s="4">
        <v>152541974700</v>
      </c>
      <c r="D94" s="4">
        <v>98758380907.627609</v>
      </c>
      <c r="E94" s="2">
        <v>1</v>
      </c>
      <c r="F94" s="38">
        <v>1.5445977677851788</v>
      </c>
      <c r="G94" s="33"/>
      <c r="H94" s="8"/>
      <c r="I94" s="8"/>
    </row>
    <row r="95" spans="1:9" x14ac:dyDescent="0.3">
      <c r="A95" s="30">
        <v>40513</v>
      </c>
      <c r="B95" s="18">
        <v>166535287399.99997</v>
      </c>
      <c r="C95" s="4">
        <v>175779843700</v>
      </c>
      <c r="D95" s="4">
        <v>117038661028.74225</v>
      </c>
      <c r="E95" s="2">
        <v>1.0555110958423819</v>
      </c>
      <c r="F95" s="38">
        <v>1.501895545924198</v>
      </c>
      <c r="G95" s="33"/>
      <c r="H95" s="8"/>
      <c r="I95" s="8"/>
    </row>
    <row r="96" spans="1:9" x14ac:dyDescent="0.3">
      <c r="A96" s="30">
        <v>40878</v>
      </c>
      <c r="B96" s="18">
        <v>200231207000</v>
      </c>
      <c r="C96" s="4">
        <v>231091921600</v>
      </c>
      <c r="D96" s="4">
        <v>137827409240.79126</v>
      </c>
      <c r="E96" s="2">
        <v>1.1541253986447777</v>
      </c>
      <c r="F96" s="38">
        <v>1.6766760898499591</v>
      </c>
      <c r="G96" s="33"/>
      <c r="H96" s="8"/>
      <c r="I96" s="8"/>
    </row>
    <row r="97" spans="1:9" x14ac:dyDescent="0.3">
      <c r="A97" s="30">
        <v>41244</v>
      </c>
      <c r="B97" s="18">
        <v>204571038500</v>
      </c>
      <c r="C97" s="4">
        <v>250407453500</v>
      </c>
      <c r="D97" s="4">
        <v>138968953000.27432</v>
      </c>
      <c r="E97" s="2">
        <v>1.2240611150830132</v>
      </c>
      <c r="F97" s="38">
        <v>1.8018949419551697</v>
      </c>
      <c r="G97" s="33"/>
      <c r="H97" s="8"/>
      <c r="I97" s="8"/>
    </row>
    <row r="98" spans="1:9" x14ac:dyDescent="0.3">
      <c r="A98" s="30">
        <v>41609</v>
      </c>
      <c r="B98" s="18">
        <v>224647416300</v>
      </c>
      <c r="C98" s="4">
        <v>296851336400</v>
      </c>
      <c r="D98" s="4">
        <v>155981416617.15616</v>
      </c>
      <c r="E98" s="2">
        <v>1.3214099734117442</v>
      </c>
      <c r="F98" s="38">
        <v>1.9031198897789068</v>
      </c>
      <c r="G98" s="33"/>
      <c r="H98" s="8"/>
      <c r="I98" s="8"/>
    </row>
    <row r="99" spans="1:9" x14ac:dyDescent="0.3">
      <c r="A99" s="30">
        <v>41974</v>
      </c>
      <c r="B99" s="18">
        <v>237255113100</v>
      </c>
      <c r="C99" s="4">
        <v>344641237800</v>
      </c>
      <c r="D99" s="4">
        <v>157641017863.91794</v>
      </c>
      <c r="E99" s="2">
        <v>1.4526188004839251</v>
      </c>
      <c r="F99" s="38">
        <v>2.1862408811487644</v>
      </c>
      <c r="G99" s="33"/>
      <c r="H99" s="8"/>
      <c r="I99" s="8"/>
    </row>
    <row r="100" spans="1:9" x14ac:dyDescent="0.3">
      <c r="A100" s="30">
        <v>42339</v>
      </c>
      <c r="B100" s="18">
        <v>251300895500</v>
      </c>
      <c r="C100" s="4">
        <v>392517526400</v>
      </c>
      <c r="D100" s="4">
        <v>144767849866.42477</v>
      </c>
      <c r="E100" s="2">
        <v>1.5619424101893022</v>
      </c>
      <c r="F100" s="38">
        <v>2.7113584042463184</v>
      </c>
      <c r="G100" s="33"/>
      <c r="H100" s="8"/>
      <c r="I100" s="8"/>
    </row>
    <row r="101" spans="1:9" x14ac:dyDescent="0.3">
      <c r="A101" s="30">
        <v>42705</v>
      </c>
      <c r="B101" s="18">
        <v>261377229800</v>
      </c>
      <c r="C101" s="4">
        <v>435889610700</v>
      </c>
      <c r="D101" s="4">
        <v>144254453488.57635</v>
      </c>
      <c r="E101" s="2">
        <v>1.6676648192864121</v>
      </c>
      <c r="F101" s="38">
        <v>3.0216717762167282</v>
      </c>
      <c r="G101" s="33"/>
      <c r="H101" s="8"/>
      <c r="I101" s="8"/>
    </row>
    <row r="102" spans="1:9" x14ac:dyDescent="0.3">
      <c r="A102" s="30">
        <v>43070</v>
      </c>
      <c r="B102" s="18">
        <v>285595682200</v>
      </c>
      <c r="C102" s="4">
        <v>551275960199.99988</v>
      </c>
      <c r="D102" s="4">
        <v>151123553676.51352</v>
      </c>
      <c r="E102" s="2">
        <v>1.9302671383314067</v>
      </c>
      <c r="F102" s="38">
        <v>3.6478493708534003</v>
      </c>
      <c r="G102" s="33"/>
      <c r="H102" s="8"/>
      <c r="I102" s="8"/>
    </row>
    <row r="103" spans="1:9" x14ac:dyDescent="0.3">
      <c r="A103" s="30">
        <v>43435</v>
      </c>
      <c r="B103" s="18">
        <v>289655097800</v>
      </c>
      <c r="C103" s="4">
        <v>717771734600</v>
      </c>
      <c r="D103" s="4">
        <v>152236538999.41101</v>
      </c>
      <c r="E103" s="2">
        <v>2.4780221030171696</v>
      </c>
      <c r="F103" s="38">
        <v>4.7148453276567004</v>
      </c>
      <c r="G103" s="33"/>
      <c r="H103" s="8"/>
      <c r="I103" s="8"/>
    </row>
    <row r="104" spans="1:9" x14ac:dyDescent="0.3">
      <c r="A104" s="30">
        <v>43800</v>
      </c>
      <c r="B104" s="18">
        <v>283114327300</v>
      </c>
      <c r="C104" s="4">
        <v>793504138399.99988</v>
      </c>
      <c r="D104" s="4">
        <v>139734748142.72025</v>
      </c>
      <c r="E104" s="2">
        <v>2.8027692768765076</v>
      </c>
      <c r="F104" s="38">
        <v>5.6786457838643125</v>
      </c>
      <c r="G104" s="33"/>
      <c r="H104" s="8"/>
      <c r="I104" s="8"/>
    </row>
    <row r="105" spans="1:9" x14ac:dyDescent="0.3">
      <c r="A105" s="30">
        <v>44166</v>
      </c>
      <c r="B105" s="18">
        <v>291657523400</v>
      </c>
      <c r="C105" s="4">
        <v>966255153300</v>
      </c>
      <c r="D105" s="4">
        <v>137254999203.45996</v>
      </c>
      <c r="E105" s="2">
        <v>3.3129786677054391</v>
      </c>
      <c r="F105" s="38">
        <v>7.0398539864305523</v>
      </c>
      <c r="G105" s="33"/>
      <c r="H105" s="8"/>
      <c r="I105" s="8"/>
    </row>
    <row r="106" spans="1:9" x14ac:dyDescent="0.3">
      <c r="A106" s="30">
        <v>44531</v>
      </c>
      <c r="B106" s="18">
        <v>346036424500</v>
      </c>
      <c r="C106" s="4">
        <v>1613624454799.9998</v>
      </c>
      <c r="D106" s="4">
        <v>179666613322.33719</v>
      </c>
      <c r="E106" s="2">
        <v>4.6631635878551849</v>
      </c>
      <c r="F106" s="38">
        <v>8.9812148454371989</v>
      </c>
      <c r="G106" s="33"/>
      <c r="H106" s="8"/>
      <c r="I106" s="8"/>
    </row>
    <row r="107" spans="1:9" x14ac:dyDescent="0.3">
      <c r="A107" s="30">
        <v>44896</v>
      </c>
      <c r="B107" s="18">
        <v>361003111900.00006</v>
      </c>
      <c r="C107" s="4">
        <v>3318900769500</v>
      </c>
      <c r="D107" s="4">
        <v>200263288458.20816</v>
      </c>
      <c r="E107" s="2">
        <v>9.1935516899902918</v>
      </c>
      <c r="F107" s="38">
        <v>16.572686861639163</v>
      </c>
      <c r="G107" s="33"/>
      <c r="H107" s="8"/>
      <c r="I107" s="8"/>
    </row>
    <row r="108" spans="1:9" x14ac:dyDescent="0.3">
      <c r="A108" s="30">
        <v>45261</v>
      </c>
      <c r="B108" s="21">
        <v>370189196519.151</v>
      </c>
      <c r="C108" s="4">
        <v>5188788307412.2002</v>
      </c>
      <c r="D108" s="4">
        <v>220878435001.64609</v>
      </c>
      <c r="E108" s="2">
        <v>14.016584914421641</v>
      </c>
      <c r="F108" s="38">
        <v>23.491602099469471</v>
      </c>
      <c r="G108" s="33"/>
      <c r="H108" s="8"/>
      <c r="I108" s="8"/>
    </row>
    <row r="110" spans="1:9" x14ac:dyDescent="0.3">
      <c r="B110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0AC95-BE3F-49A4-AC79-16F15F1C269C}">
  <dimension ref="A7:B108"/>
  <sheetViews>
    <sheetView showGridLines="0" workbookViewId="0">
      <selection activeCell="K18" sqref="K18"/>
    </sheetView>
  </sheetViews>
  <sheetFormatPr defaultRowHeight="14.4" x14ac:dyDescent="0.3"/>
  <cols>
    <col min="1" max="1" width="5" bestFit="1" customWidth="1"/>
    <col min="2" max="2" width="16.88671875" customWidth="1"/>
  </cols>
  <sheetData>
    <row r="7" spans="1:2" x14ac:dyDescent="0.3">
      <c r="B7" s="29" t="s">
        <v>54</v>
      </c>
    </row>
    <row r="8" spans="1:2" x14ac:dyDescent="0.3">
      <c r="A8" s="30">
        <v>8736</v>
      </c>
      <c r="B8" s="33">
        <v>12737120.211360632</v>
      </c>
    </row>
    <row r="9" spans="1:2" x14ac:dyDescent="0.3">
      <c r="A9" s="30">
        <v>9102</v>
      </c>
      <c r="B9" s="33">
        <v>12957356.076759065</v>
      </c>
    </row>
    <row r="10" spans="1:2" x14ac:dyDescent="0.3">
      <c r="A10" s="30">
        <v>9467</v>
      </c>
      <c r="B10" s="33">
        <v>13206185.56701031</v>
      </c>
    </row>
    <row r="11" spans="1:2" x14ac:dyDescent="0.3">
      <c r="A11" s="30">
        <v>9832</v>
      </c>
      <c r="B11" s="33">
        <v>13469205.834683953</v>
      </c>
    </row>
    <row r="12" spans="1:2" x14ac:dyDescent="0.3">
      <c r="A12" s="30">
        <v>10197</v>
      </c>
      <c r="B12" s="33">
        <v>13554000</v>
      </c>
    </row>
    <row r="13" spans="1:2" x14ac:dyDescent="0.3">
      <c r="A13" s="30">
        <v>10563</v>
      </c>
      <c r="B13" s="33">
        <v>13843000</v>
      </c>
    </row>
    <row r="14" spans="1:2" x14ac:dyDescent="0.3">
      <c r="A14" s="30">
        <v>10928</v>
      </c>
      <c r="B14" s="33">
        <v>14138000</v>
      </c>
    </row>
    <row r="15" spans="1:2" x14ac:dyDescent="0.3">
      <c r="A15" s="30">
        <v>11293</v>
      </c>
      <c r="B15" s="33">
        <v>14440000</v>
      </c>
    </row>
    <row r="16" spans="1:2" x14ac:dyDescent="0.3">
      <c r="A16" s="30">
        <v>11658</v>
      </c>
      <c r="B16" s="33">
        <v>14748000</v>
      </c>
    </row>
    <row r="17" spans="1:2" x14ac:dyDescent="0.3">
      <c r="A17" s="30">
        <v>12024</v>
      </c>
      <c r="B17" s="33">
        <v>15062000</v>
      </c>
    </row>
    <row r="18" spans="1:2" x14ac:dyDescent="0.3">
      <c r="A18" s="30">
        <v>12389</v>
      </c>
      <c r="B18" s="33">
        <v>15383000</v>
      </c>
    </row>
    <row r="19" spans="1:2" x14ac:dyDescent="0.3">
      <c r="A19" s="30">
        <v>12754</v>
      </c>
      <c r="B19" s="33">
        <v>15711000</v>
      </c>
    </row>
    <row r="20" spans="1:2" x14ac:dyDescent="0.3">
      <c r="A20" s="30">
        <v>13119</v>
      </c>
      <c r="B20" s="33">
        <v>16046000</v>
      </c>
    </row>
    <row r="21" spans="1:2" x14ac:dyDescent="0.3">
      <c r="A21" s="30">
        <v>13485</v>
      </c>
      <c r="B21" s="33">
        <v>16352000</v>
      </c>
    </row>
    <row r="22" spans="1:2" x14ac:dyDescent="0.3">
      <c r="A22" s="30">
        <v>13850</v>
      </c>
      <c r="B22" s="33">
        <v>16637000</v>
      </c>
    </row>
    <row r="23" spans="1:2" x14ac:dyDescent="0.3">
      <c r="A23" s="30">
        <v>14215</v>
      </c>
      <c r="B23" s="33">
        <v>16926000</v>
      </c>
    </row>
    <row r="24" spans="1:2" x14ac:dyDescent="0.3">
      <c r="A24" s="30">
        <v>14580</v>
      </c>
      <c r="B24" s="33">
        <v>17429000</v>
      </c>
    </row>
    <row r="25" spans="1:2" x14ac:dyDescent="0.3">
      <c r="A25" s="30">
        <v>14946</v>
      </c>
      <c r="B25" s="33">
        <v>17728000</v>
      </c>
    </row>
    <row r="26" spans="1:2" x14ac:dyDescent="0.3">
      <c r="A26" s="30">
        <v>15311</v>
      </c>
      <c r="B26" s="33">
        <v>17952000</v>
      </c>
    </row>
    <row r="27" spans="1:2" x14ac:dyDescent="0.3">
      <c r="A27" s="30">
        <v>15676</v>
      </c>
      <c r="B27" s="33">
        <v>18143000</v>
      </c>
    </row>
    <row r="28" spans="1:2" x14ac:dyDescent="0.3">
      <c r="A28" s="30">
        <v>16041</v>
      </c>
      <c r="B28" s="33">
        <v>18337000</v>
      </c>
    </row>
    <row r="29" spans="1:2" x14ac:dyDescent="0.3">
      <c r="A29" s="30">
        <v>16407</v>
      </c>
      <c r="B29" s="33">
        <v>18532000</v>
      </c>
    </row>
    <row r="30" spans="1:2" x14ac:dyDescent="0.3">
      <c r="A30" s="30">
        <v>16772</v>
      </c>
      <c r="B30" s="33">
        <v>18729000</v>
      </c>
    </row>
    <row r="31" spans="1:2" x14ac:dyDescent="0.3">
      <c r="A31" s="30">
        <v>17137</v>
      </c>
      <c r="B31" s="33">
        <v>19074000</v>
      </c>
    </row>
    <row r="32" spans="1:2" x14ac:dyDescent="0.3">
      <c r="A32" s="30">
        <v>17502</v>
      </c>
      <c r="B32" s="33">
        <v>19493000</v>
      </c>
    </row>
    <row r="33" spans="1:2" x14ac:dyDescent="0.3">
      <c r="A33" s="30">
        <v>17868</v>
      </c>
      <c r="B33" s="33">
        <v>19922000</v>
      </c>
    </row>
    <row r="34" spans="1:2" x14ac:dyDescent="0.3">
      <c r="A34" s="30">
        <v>18233</v>
      </c>
      <c r="B34" s="33">
        <v>20359000</v>
      </c>
    </row>
    <row r="35" spans="1:2" x14ac:dyDescent="0.3">
      <c r="A35" s="30">
        <v>18598</v>
      </c>
      <c r="B35" s="33">
        <v>20807000</v>
      </c>
    </row>
    <row r="36" spans="1:2" x14ac:dyDescent="0.3">
      <c r="A36" s="30">
        <v>18963</v>
      </c>
      <c r="B36" s="33">
        <v>21351000</v>
      </c>
    </row>
    <row r="37" spans="1:2" x14ac:dyDescent="0.3">
      <c r="A37" s="30">
        <v>19329</v>
      </c>
      <c r="B37" s="33">
        <v>21952000</v>
      </c>
    </row>
    <row r="38" spans="1:2" x14ac:dyDescent="0.3">
      <c r="A38" s="30">
        <v>19694</v>
      </c>
      <c r="B38" s="33">
        <v>22569000</v>
      </c>
    </row>
    <row r="39" spans="1:2" x14ac:dyDescent="0.3">
      <c r="A39" s="30">
        <v>20059</v>
      </c>
      <c r="B39" s="33">
        <v>23204000</v>
      </c>
    </row>
    <row r="40" spans="1:2" x14ac:dyDescent="0.3">
      <c r="A40" s="30">
        <v>20424</v>
      </c>
      <c r="B40" s="33">
        <v>23857000</v>
      </c>
    </row>
    <row r="41" spans="1:2" x14ac:dyDescent="0.3">
      <c r="A41" s="30">
        <v>20790</v>
      </c>
      <c r="B41" s="33">
        <v>24540000</v>
      </c>
    </row>
    <row r="42" spans="1:2" x14ac:dyDescent="0.3">
      <c r="A42" s="30">
        <v>21155</v>
      </c>
      <c r="B42" s="33">
        <v>25250000</v>
      </c>
    </row>
    <row r="43" spans="1:2" x14ac:dyDescent="0.3">
      <c r="A43" s="30">
        <v>21520</v>
      </c>
      <c r="B43" s="33">
        <v>25981000</v>
      </c>
    </row>
    <row r="44" spans="1:2" x14ac:dyDescent="0.3">
      <c r="A44" s="30">
        <v>21885</v>
      </c>
      <c r="B44" s="33">
        <v>26733000</v>
      </c>
    </row>
    <row r="45" spans="1:2" x14ac:dyDescent="0.3">
      <c r="A45" s="30">
        <v>22251</v>
      </c>
      <c r="B45" s="33">
        <v>27506000</v>
      </c>
    </row>
    <row r="46" spans="1:2" x14ac:dyDescent="0.3">
      <c r="A46" s="30">
        <v>22616</v>
      </c>
      <c r="B46" s="33">
        <v>28227000</v>
      </c>
    </row>
    <row r="47" spans="1:2" x14ac:dyDescent="0.3">
      <c r="A47" s="30">
        <v>22981</v>
      </c>
      <c r="B47" s="33">
        <v>28931000</v>
      </c>
    </row>
    <row r="48" spans="1:2" x14ac:dyDescent="0.3">
      <c r="A48" s="30">
        <v>23346</v>
      </c>
      <c r="B48" s="33">
        <v>29652000</v>
      </c>
    </row>
    <row r="49" spans="1:2" x14ac:dyDescent="0.3">
      <c r="A49" s="30">
        <v>23712</v>
      </c>
      <c r="B49" s="33">
        <v>30391000</v>
      </c>
    </row>
    <row r="50" spans="1:2" x14ac:dyDescent="0.3">
      <c r="A50" s="30">
        <v>24077</v>
      </c>
      <c r="B50" s="33">
        <v>31149000</v>
      </c>
    </row>
    <row r="51" spans="1:2" x14ac:dyDescent="0.3">
      <c r="A51" s="30">
        <v>24442</v>
      </c>
      <c r="B51" s="33">
        <v>31936000</v>
      </c>
    </row>
    <row r="52" spans="1:2" x14ac:dyDescent="0.3">
      <c r="A52" s="30">
        <v>24807</v>
      </c>
      <c r="B52" s="33">
        <v>32750000</v>
      </c>
    </row>
    <row r="53" spans="1:2" x14ac:dyDescent="0.3">
      <c r="A53" s="30">
        <v>25173</v>
      </c>
      <c r="B53" s="33">
        <v>33585000</v>
      </c>
    </row>
    <row r="54" spans="1:2" x14ac:dyDescent="0.3">
      <c r="A54" s="30">
        <v>25538</v>
      </c>
      <c r="B54" s="33">
        <v>34442000</v>
      </c>
    </row>
    <row r="55" spans="1:2" x14ac:dyDescent="0.3">
      <c r="A55" s="30">
        <v>25903</v>
      </c>
      <c r="B55" s="33">
        <v>35321000</v>
      </c>
    </row>
    <row r="56" spans="1:2" x14ac:dyDescent="0.3">
      <c r="A56" s="30">
        <v>26268</v>
      </c>
      <c r="B56" s="33">
        <v>36215000</v>
      </c>
    </row>
    <row r="57" spans="1:2" x14ac:dyDescent="0.3">
      <c r="A57" s="30">
        <v>26634</v>
      </c>
      <c r="B57" s="33">
        <v>37132000</v>
      </c>
    </row>
    <row r="58" spans="1:2" x14ac:dyDescent="0.3">
      <c r="A58" s="30">
        <v>26999</v>
      </c>
      <c r="B58" s="33">
        <v>38072000</v>
      </c>
    </row>
    <row r="59" spans="1:2" x14ac:dyDescent="0.3">
      <c r="A59" s="30">
        <v>27364</v>
      </c>
      <c r="B59" s="33">
        <v>39036000</v>
      </c>
    </row>
    <row r="60" spans="1:2" x14ac:dyDescent="0.3">
      <c r="A60" s="30">
        <v>27729</v>
      </c>
      <c r="B60" s="33">
        <v>40078000</v>
      </c>
    </row>
    <row r="61" spans="1:2" x14ac:dyDescent="0.3">
      <c r="A61" s="30">
        <v>28095</v>
      </c>
      <c r="B61" s="33">
        <v>40915000</v>
      </c>
    </row>
    <row r="62" spans="1:2" x14ac:dyDescent="0.3">
      <c r="A62" s="30">
        <v>28460</v>
      </c>
      <c r="B62" s="33">
        <v>41768000</v>
      </c>
    </row>
    <row r="63" spans="1:2" x14ac:dyDescent="0.3">
      <c r="A63" s="30">
        <v>28825</v>
      </c>
      <c r="B63" s="33">
        <v>42640000</v>
      </c>
    </row>
    <row r="64" spans="1:2" x14ac:dyDescent="0.3">
      <c r="A64" s="30">
        <v>29190</v>
      </c>
      <c r="B64" s="33">
        <v>43530000</v>
      </c>
    </row>
    <row r="65" spans="1:2" x14ac:dyDescent="0.3">
      <c r="A65" s="30">
        <v>29556</v>
      </c>
      <c r="B65" s="33">
        <v>44438000</v>
      </c>
    </row>
    <row r="66" spans="1:2" x14ac:dyDescent="0.3">
      <c r="A66" s="30">
        <v>29921</v>
      </c>
      <c r="B66" s="33">
        <v>45540000</v>
      </c>
    </row>
    <row r="67" spans="1:2" x14ac:dyDescent="0.3">
      <c r="A67" s="30">
        <v>30286</v>
      </c>
      <c r="B67" s="33">
        <v>46688000</v>
      </c>
    </row>
    <row r="68" spans="1:2" x14ac:dyDescent="0.3">
      <c r="A68" s="30">
        <v>30651</v>
      </c>
      <c r="B68" s="33">
        <v>47864000</v>
      </c>
    </row>
    <row r="69" spans="1:2" x14ac:dyDescent="0.3">
      <c r="A69" s="30">
        <v>31017</v>
      </c>
      <c r="B69" s="33">
        <v>49070000</v>
      </c>
    </row>
    <row r="70" spans="1:2" x14ac:dyDescent="0.3">
      <c r="A70" s="30">
        <v>31382</v>
      </c>
      <c r="B70" s="33">
        <v>50306000</v>
      </c>
    </row>
    <row r="71" spans="1:2" x14ac:dyDescent="0.3">
      <c r="A71" s="30">
        <v>31747</v>
      </c>
      <c r="B71" s="33">
        <v>51433000</v>
      </c>
    </row>
    <row r="72" spans="1:2" x14ac:dyDescent="0.3">
      <c r="A72" s="30">
        <v>32112</v>
      </c>
      <c r="B72" s="33">
        <v>52561000</v>
      </c>
    </row>
    <row r="73" spans="1:2" x14ac:dyDescent="0.3">
      <c r="A73" s="30">
        <v>32478</v>
      </c>
      <c r="B73" s="33">
        <v>53715000</v>
      </c>
    </row>
    <row r="74" spans="1:2" x14ac:dyDescent="0.3">
      <c r="A74" s="30">
        <v>32843</v>
      </c>
      <c r="B74" s="33">
        <v>54893000</v>
      </c>
    </row>
    <row r="75" spans="1:2" x14ac:dyDescent="0.3">
      <c r="A75" s="30">
        <v>33208</v>
      </c>
      <c r="B75" s="33">
        <v>56203000</v>
      </c>
    </row>
    <row r="76" spans="1:2" x14ac:dyDescent="0.3">
      <c r="A76" s="30">
        <v>33573</v>
      </c>
      <c r="B76" s="33">
        <v>57305000</v>
      </c>
    </row>
    <row r="77" spans="1:2" x14ac:dyDescent="0.3">
      <c r="A77" s="30">
        <v>33939</v>
      </c>
      <c r="B77" s="33">
        <v>58401000</v>
      </c>
    </row>
    <row r="78" spans="1:2" x14ac:dyDescent="0.3">
      <c r="A78" s="30">
        <v>34304</v>
      </c>
      <c r="B78" s="33">
        <v>59491000</v>
      </c>
    </row>
    <row r="79" spans="1:2" x14ac:dyDescent="0.3">
      <c r="A79" s="30">
        <v>34669</v>
      </c>
      <c r="B79" s="33">
        <v>60576000</v>
      </c>
    </row>
    <row r="80" spans="1:2" x14ac:dyDescent="0.3">
      <c r="A80" s="30">
        <v>35034</v>
      </c>
      <c r="B80" s="33">
        <v>61644000</v>
      </c>
    </row>
    <row r="81" spans="1:2" x14ac:dyDescent="0.3">
      <c r="A81" s="30">
        <v>35400</v>
      </c>
      <c r="B81" s="33">
        <v>62697000</v>
      </c>
    </row>
    <row r="82" spans="1:2" x14ac:dyDescent="0.3">
      <c r="A82" s="30">
        <v>35765</v>
      </c>
      <c r="B82" s="33">
        <v>62479968</v>
      </c>
    </row>
    <row r="83" spans="1:2" x14ac:dyDescent="0.3">
      <c r="A83" s="30">
        <v>36130</v>
      </c>
      <c r="B83" s="33">
        <v>62464000</v>
      </c>
    </row>
    <row r="84" spans="1:2" x14ac:dyDescent="0.3">
      <c r="A84" s="30">
        <v>36495</v>
      </c>
      <c r="B84" s="33">
        <v>63364000</v>
      </c>
    </row>
    <row r="85" spans="1:2" x14ac:dyDescent="0.3">
      <c r="A85" s="30">
        <v>36861</v>
      </c>
      <c r="B85" s="33">
        <v>64269000</v>
      </c>
    </row>
    <row r="86" spans="1:2" x14ac:dyDescent="0.3">
      <c r="A86" s="30">
        <v>37226</v>
      </c>
      <c r="B86" s="33">
        <v>65166000</v>
      </c>
    </row>
    <row r="87" spans="1:2" x14ac:dyDescent="0.3">
      <c r="A87" s="30">
        <v>37591</v>
      </c>
      <c r="B87" s="33">
        <v>66003000</v>
      </c>
    </row>
    <row r="88" spans="1:2" x14ac:dyDescent="0.3">
      <c r="A88" s="30">
        <v>37956</v>
      </c>
      <c r="B88" s="33">
        <v>66795000</v>
      </c>
    </row>
    <row r="89" spans="1:2" x14ac:dyDescent="0.3">
      <c r="A89" s="30">
        <v>38322</v>
      </c>
      <c r="B89" s="33">
        <v>67599000</v>
      </c>
    </row>
    <row r="90" spans="1:2" x14ac:dyDescent="0.3">
      <c r="A90" s="30">
        <v>38687</v>
      </c>
      <c r="B90" s="33">
        <v>68435000</v>
      </c>
    </row>
    <row r="91" spans="1:2" x14ac:dyDescent="0.3">
      <c r="A91" s="30">
        <v>39052</v>
      </c>
      <c r="B91" s="33">
        <v>69295000</v>
      </c>
    </row>
    <row r="92" spans="1:2" x14ac:dyDescent="0.3">
      <c r="A92" s="30">
        <v>39417</v>
      </c>
      <c r="B92" s="33">
        <v>70158000</v>
      </c>
    </row>
    <row r="93" spans="1:2" x14ac:dyDescent="0.3">
      <c r="A93" s="30">
        <v>39783</v>
      </c>
      <c r="B93" s="33">
        <v>71052000</v>
      </c>
    </row>
    <row r="94" spans="1:2" x14ac:dyDescent="0.3">
      <c r="A94" s="30">
        <v>40148</v>
      </c>
      <c r="B94" s="33">
        <v>72039000</v>
      </c>
    </row>
    <row r="95" spans="1:2" x14ac:dyDescent="0.3">
      <c r="A95" s="30">
        <v>40513</v>
      </c>
      <c r="B95" s="33">
        <v>73142000</v>
      </c>
    </row>
    <row r="96" spans="1:2" x14ac:dyDescent="0.3">
      <c r="A96" s="30">
        <v>40878</v>
      </c>
      <c r="B96" s="33">
        <v>74224000</v>
      </c>
    </row>
    <row r="97" spans="1:2" x14ac:dyDescent="0.3">
      <c r="A97" s="30">
        <v>41244</v>
      </c>
      <c r="B97" s="33">
        <v>75176000</v>
      </c>
    </row>
    <row r="98" spans="1:2" x14ac:dyDescent="0.3">
      <c r="A98" s="30">
        <v>41609</v>
      </c>
      <c r="B98" s="33">
        <v>76148000</v>
      </c>
    </row>
    <row r="99" spans="1:2" x14ac:dyDescent="0.3">
      <c r="A99" s="30">
        <v>41974</v>
      </c>
      <c r="B99" s="33">
        <v>77182000</v>
      </c>
    </row>
    <row r="100" spans="1:2" x14ac:dyDescent="0.3">
      <c r="A100" s="30">
        <v>42339</v>
      </c>
      <c r="B100" s="33">
        <v>78218000</v>
      </c>
    </row>
    <row r="101" spans="1:2" x14ac:dyDescent="0.3">
      <c r="A101" s="30">
        <v>42705</v>
      </c>
      <c r="B101" s="33">
        <v>79278000</v>
      </c>
    </row>
    <row r="102" spans="1:2" x14ac:dyDescent="0.3">
      <c r="A102" s="30">
        <v>43070</v>
      </c>
      <c r="B102" s="33">
        <v>80313000</v>
      </c>
    </row>
    <row r="103" spans="1:2" x14ac:dyDescent="0.3">
      <c r="A103" s="30">
        <v>43435</v>
      </c>
      <c r="B103" s="33">
        <v>81407000</v>
      </c>
    </row>
    <row r="104" spans="1:2" x14ac:dyDescent="0.3">
      <c r="A104" s="30">
        <v>43800</v>
      </c>
      <c r="B104" s="33">
        <v>82579000</v>
      </c>
    </row>
    <row r="105" spans="1:2" x14ac:dyDescent="0.3">
      <c r="A105" s="30">
        <v>44166</v>
      </c>
      <c r="B105" s="33">
        <v>83385000</v>
      </c>
    </row>
    <row r="106" spans="1:2" x14ac:dyDescent="0.3">
      <c r="A106" s="30">
        <v>44531</v>
      </c>
      <c r="B106" s="33">
        <v>84147000</v>
      </c>
    </row>
    <row r="107" spans="1:2" x14ac:dyDescent="0.3">
      <c r="A107" s="30">
        <v>44896</v>
      </c>
      <c r="B107" s="33">
        <v>84980000</v>
      </c>
    </row>
    <row r="108" spans="1:2" x14ac:dyDescent="0.3">
      <c r="A108" s="30">
        <v>45261</v>
      </c>
      <c r="B108" s="33">
        <v>85325965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43BD8-4F7C-46F4-98F1-8EBCA2FDD369}">
  <dimension ref="A3:I110"/>
  <sheetViews>
    <sheetView showGridLines="0" tabSelected="1" workbookViewId="0">
      <selection activeCell="B8" sqref="B8:D107"/>
    </sheetView>
  </sheetViews>
  <sheetFormatPr defaultRowHeight="14.4" x14ac:dyDescent="0.3"/>
  <cols>
    <col min="1" max="1" width="5" bestFit="1" customWidth="1"/>
    <col min="2" max="2" width="34.5546875" bestFit="1" customWidth="1"/>
    <col min="3" max="3" width="38.21875" bestFit="1" customWidth="1"/>
    <col min="4" max="4" width="40" bestFit="1" customWidth="1"/>
    <col min="5" max="5" width="27.77734375" bestFit="1" customWidth="1"/>
    <col min="6" max="6" width="19.33203125" customWidth="1"/>
    <col min="7" max="7" width="15.77734375" customWidth="1"/>
    <col min="8" max="8" width="8.44140625" bestFit="1" customWidth="1"/>
  </cols>
  <sheetData>
    <row r="3" spans="1:9" x14ac:dyDescent="0.3">
      <c r="B3" s="28" t="s">
        <v>8</v>
      </c>
      <c r="C3" s="28" t="s">
        <v>8</v>
      </c>
      <c r="D3" s="28" t="s">
        <v>8</v>
      </c>
      <c r="E3" s="28"/>
    </row>
    <row r="6" spans="1:9" x14ac:dyDescent="0.3">
      <c r="B6" s="9" t="s">
        <v>6</v>
      </c>
    </row>
    <row r="7" spans="1:9" x14ac:dyDescent="0.3">
      <c r="B7" s="29" t="s">
        <v>55</v>
      </c>
      <c r="C7" s="29" t="s">
        <v>56</v>
      </c>
      <c r="D7" s="29" t="s">
        <v>57</v>
      </c>
    </row>
    <row r="8" spans="1:9" x14ac:dyDescent="0.3">
      <c r="A8" s="30">
        <v>8736</v>
      </c>
      <c r="B8" s="18">
        <v>64.458192425564974</v>
      </c>
      <c r="C8" s="4">
        <v>1.8371491020252765E-5</v>
      </c>
      <c r="D8" s="4">
        <v>11.000892826498662</v>
      </c>
      <c r="I8" s="8"/>
    </row>
    <row r="9" spans="1:9" x14ac:dyDescent="0.3">
      <c r="A9" s="30">
        <v>9102</v>
      </c>
      <c r="B9" s="18">
        <v>55.581226403587237</v>
      </c>
      <c r="C9" s="4">
        <v>1.6517717555498179E-5</v>
      </c>
      <c r="D9" s="4">
        <v>9.8908488356276507</v>
      </c>
      <c r="H9" s="8"/>
      <c r="I9" s="8"/>
    </row>
    <row r="10" spans="1:9" x14ac:dyDescent="0.3">
      <c r="A10" s="30">
        <v>9467</v>
      </c>
      <c r="B10" s="18">
        <v>67.62212413035401</v>
      </c>
      <c r="C10" s="4">
        <v>2.0594806633520174E-5</v>
      </c>
      <c r="D10" s="4">
        <v>12.332219541030044</v>
      </c>
      <c r="H10" s="8"/>
      <c r="I10" s="8"/>
    </row>
    <row r="11" spans="1:9" x14ac:dyDescent="0.3">
      <c r="A11" s="30">
        <v>9832</v>
      </c>
      <c r="B11" s="18">
        <v>75.28443300601522</v>
      </c>
      <c r="C11" s="4">
        <v>2.2269737443388584E-5</v>
      </c>
      <c r="D11" s="4">
        <v>13.33517212178957</v>
      </c>
      <c r="H11" s="8"/>
      <c r="I11" s="8"/>
    </row>
    <row r="12" spans="1:9" x14ac:dyDescent="0.3">
      <c r="A12" s="30">
        <v>10197</v>
      </c>
      <c r="B12" s="18">
        <v>91.39143247115959</v>
      </c>
      <c r="C12" s="4">
        <v>2.5812040753117989E-5</v>
      </c>
      <c r="D12" s="4">
        <v>15.456311828214369</v>
      </c>
      <c r="H12" s="8"/>
      <c r="I12" s="8"/>
    </row>
    <row r="13" spans="1:9" x14ac:dyDescent="0.3">
      <c r="A13" s="30">
        <v>10563</v>
      </c>
      <c r="B13" s="18">
        <v>87.402444993594386</v>
      </c>
      <c r="C13" s="4">
        <v>2.4705009534835139E-5</v>
      </c>
      <c r="D13" s="4">
        <v>12.540613977073674</v>
      </c>
      <c r="H13" s="8"/>
      <c r="I13" s="8"/>
    </row>
    <row r="14" spans="1:9" x14ac:dyDescent="0.3">
      <c r="A14" s="30">
        <v>10928</v>
      </c>
      <c r="B14" s="18">
        <v>90.468940249609162</v>
      </c>
      <c r="C14" s="4">
        <v>2.6446759551292603E-5</v>
      </c>
      <c r="D14" s="4">
        <v>13.424751041265282</v>
      </c>
      <c r="H14" s="8"/>
      <c r="I14" s="8"/>
    </row>
    <row r="15" spans="1:9" x14ac:dyDescent="0.3">
      <c r="A15" s="30">
        <v>11293</v>
      </c>
      <c r="B15" s="18">
        <v>99.948215121555492</v>
      </c>
      <c r="C15" s="4">
        <v>2.257290245019295E-5</v>
      </c>
      <c r="D15" s="4">
        <v>11.458326116849213</v>
      </c>
      <c r="E15" s="2"/>
      <c r="F15" s="38"/>
      <c r="G15" s="33"/>
      <c r="H15" s="8"/>
      <c r="I15" s="8"/>
    </row>
    <row r="16" spans="1:9" x14ac:dyDescent="0.3">
      <c r="A16" s="30">
        <v>11658</v>
      </c>
      <c r="B16" s="18">
        <v>113.09670313017797</v>
      </c>
      <c r="C16" s="4">
        <v>2.1414501373543806E-5</v>
      </c>
      <c r="D16" s="4">
        <v>10.870305265758276</v>
      </c>
      <c r="E16" s="2"/>
      <c r="F16" s="38"/>
      <c r="G16" s="33"/>
      <c r="H16" s="8"/>
      <c r="I16" s="8"/>
    </row>
    <row r="17" spans="1:9" x14ac:dyDescent="0.3">
      <c r="A17" s="30">
        <v>12024</v>
      </c>
      <c r="B17" s="18">
        <v>130.8211518573527</v>
      </c>
      <c r="C17" s="4">
        <v>1.950861863014056E-5</v>
      </c>
      <c r="D17" s="4">
        <v>9.9028520965180515</v>
      </c>
      <c r="E17" s="2"/>
      <c r="F17" s="38"/>
      <c r="G17" s="33"/>
      <c r="H17" s="8"/>
      <c r="I17" s="8"/>
    </row>
    <row r="18" spans="1:9" x14ac:dyDescent="0.3">
      <c r="A18" s="30">
        <v>12389</v>
      </c>
      <c r="B18" s="18">
        <v>153.55972390022197</v>
      </c>
      <c r="C18" s="4">
        <v>2.1570221345497864E-5</v>
      </c>
      <c r="D18" s="4">
        <v>13.072861421513858</v>
      </c>
      <c r="E18" s="2"/>
      <c r="F18" s="38"/>
      <c r="G18" s="33"/>
      <c r="H18" s="8"/>
      <c r="I18" s="8"/>
    </row>
    <row r="19" spans="1:9" x14ac:dyDescent="0.3">
      <c r="A19" s="30">
        <v>12754</v>
      </c>
      <c r="B19" s="18">
        <v>170.33990300654341</v>
      </c>
      <c r="C19" s="4">
        <v>2.507687085845883E-5</v>
      </c>
      <c r="D19" s="4">
        <v>15.198103550581111</v>
      </c>
      <c r="E19" s="2"/>
      <c r="F19" s="38"/>
      <c r="G19" s="33"/>
      <c r="H19" s="8"/>
      <c r="I19" s="8"/>
    </row>
    <row r="20" spans="1:9" x14ac:dyDescent="0.3">
      <c r="A20" s="30">
        <v>13119</v>
      </c>
      <c r="B20" s="18">
        <v>165.52692355530135</v>
      </c>
      <c r="C20" s="4">
        <v>2.6659650861363913E-5</v>
      </c>
      <c r="D20" s="4">
        <v>16.157364158402373</v>
      </c>
      <c r="E20" s="2"/>
      <c r="F20" s="38"/>
      <c r="G20" s="33"/>
      <c r="H20" s="8"/>
      <c r="I20" s="8"/>
    </row>
    <row r="21" spans="1:9" x14ac:dyDescent="0.3">
      <c r="A21" s="30">
        <v>13485</v>
      </c>
      <c r="B21" s="18">
        <v>156.79190560368775</v>
      </c>
      <c r="C21" s="4">
        <v>2.947733091360651E-5</v>
      </c>
      <c r="D21" s="4">
        <v>17.865049038549401</v>
      </c>
      <c r="E21" s="2"/>
      <c r="F21" s="38"/>
      <c r="G21" s="33"/>
      <c r="H21" s="8"/>
      <c r="I21" s="8"/>
    </row>
    <row r="22" spans="1:9" x14ac:dyDescent="0.3">
      <c r="A22" s="30">
        <v>13850</v>
      </c>
      <c r="B22" s="18">
        <v>169.17027580339595</v>
      </c>
      <c r="C22" s="4">
        <v>3.280252993562483E-5</v>
      </c>
      <c r="D22" s="4">
        <v>19.880321173105962</v>
      </c>
      <c r="E22" s="2"/>
      <c r="F22" s="38"/>
      <c r="G22" s="33"/>
      <c r="H22" s="8"/>
      <c r="I22" s="8"/>
    </row>
    <row r="23" spans="1:9" x14ac:dyDescent="0.3">
      <c r="A23" s="30">
        <v>14215</v>
      </c>
      <c r="B23" s="18">
        <v>194.19400479100329</v>
      </c>
      <c r="C23" s="4">
        <v>3.4503228118769186E-5</v>
      </c>
      <c r="D23" s="4">
        <v>27.383514379975544</v>
      </c>
      <c r="E23" s="2"/>
      <c r="F23" s="38"/>
      <c r="G23" s="33"/>
      <c r="H23" s="8"/>
      <c r="I23" s="8"/>
    </row>
    <row r="24" spans="1:9" x14ac:dyDescent="0.3">
      <c r="A24" s="30">
        <v>14580</v>
      </c>
      <c r="B24" s="18">
        <v>221.97703852094034</v>
      </c>
      <c r="C24" s="4">
        <v>4.0035993536069326E-5</v>
      </c>
      <c r="D24" s="4">
        <v>30.796918104668709</v>
      </c>
      <c r="E24" s="2"/>
      <c r="F24" s="38"/>
      <c r="G24" s="33"/>
      <c r="H24" s="8"/>
      <c r="I24" s="8"/>
    </row>
    <row r="25" spans="1:9" x14ac:dyDescent="0.3">
      <c r="A25" s="30">
        <v>14946</v>
      </c>
      <c r="B25" s="18">
        <v>194.18365553353328</v>
      </c>
      <c r="C25" s="4">
        <v>4.6242977557922084E-5</v>
      </c>
      <c r="D25" s="4">
        <v>35.571521198401598</v>
      </c>
      <c r="E25" s="2"/>
      <c r="F25" s="38"/>
      <c r="G25" s="33"/>
      <c r="H25" s="8"/>
      <c r="I25" s="8"/>
    </row>
    <row r="26" spans="1:9" x14ac:dyDescent="0.3">
      <c r="A26" s="30">
        <v>15311</v>
      </c>
      <c r="B26" s="18">
        <v>185.98379559349974</v>
      </c>
      <c r="C26" s="4">
        <v>5.813911371307227E-5</v>
      </c>
      <c r="D26" s="4">
        <v>44.722395163901737</v>
      </c>
      <c r="E26" s="2"/>
      <c r="F26" s="38"/>
      <c r="G26" s="33"/>
      <c r="H26" s="8"/>
      <c r="I26" s="8"/>
    </row>
    <row r="27" spans="1:9" x14ac:dyDescent="0.3">
      <c r="A27" s="30">
        <v>15676</v>
      </c>
      <c r="B27" s="18">
        <v>179.42123973201649</v>
      </c>
      <c r="C27" s="4">
        <v>8.3098836387387499E-5</v>
      </c>
      <c r="D27" s="4">
        <v>63.922181836451898</v>
      </c>
      <c r="E27" s="2"/>
      <c r="F27" s="38"/>
      <c r="G27" s="33"/>
      <c r="H27" s="8"/>
      <c r="I27" s="8"/>
    </row>
    <row r="28" spans="1:9" x14ac:dyDescent="0.3">
      <c r="A28" s="30">
        <v>16041</v>
      </c>
      <c r="B28" s="18">
        <v>171.86741591612611</v>
      </c>
      <c r="C28" s="4">
        <v>9.7161411800442027E-5</v>
      </c>
      <c r="D28" s="4">
        <v>74.73954753880156</v>
      </c>
      <c r="E28" s="2"/>
      <c r="F28" s="38"/>
      <c r="G28" s="33"/>
      <c r="H28" s="8"/>
      <c r="I28" s="8"/>
    </row>
    <row r="29" spans="1:9" x14ac:dyDescent="0.3">
      <c r="A29" s="30">
        <v>16407</v>
      </c>
      <c r="B29" s="18">
        <v>157.62321219036517</v>
      </c>
      <c r="C29" s="4">
        <v>9.9379430804391386E-5</v>
      </c>
      <c r="D29" s="4">
        <v>76.445716003377996</v>
      </c>
      <c r="E29" s="2"/>
      <c r="F29" s="38"/>
      <c r="G29" s="33"/>
      <c r="H29" s="8"/>
      <c r="I29" s="8"/>
    </row>
    <row r="30" spans="1:9" x14ac:dyDescent="0.3">
      <c r="A30" s="30">
        <v>16772</v>
      </c>
      <c r="B30" s="18">
        <v>127.81768409374028</v>
      </c>
      <c r="C30" s="4">
        <v>8.2641422692403293E-5</v>
      </c>
      <c r="D30" s="4">
        <v>63.570325148002532</v>
      </c>
      <c r="E30" s="2"/>
      <c r="F30" s="38"/>
      <c r="G30" s="33"/>
      <c r="H30" s="8"/>
      <c r="I30" s="8"/>
    </row>
    <row r="31" spans="1:9" x14ac:dyDescent="0.3">
      <c r="A31" s="30">
        <v>17137</v>
      </c>
      <c r="B31" s="18">
        <v>162.96118596793278</v>
      </c>
      <c r="C31" s="4">
        <v>9.6229674945586932E-5</v>
      </c>
      <c r="D31" s="4">
        <v>51.459719222239002</v>
      </c>
      <c r="E31" s="2"/>
      <c r="F31" s="38"/>
      <c r="G31" s="33"/>
      <c r="H31" s="8"/>
      <c r="I31" s="8"/>
    </row>
    <row r="32" spans="1:9" x14ac:dyDescent="0.3">
      <c r="A32" s="30">
        <v>17502</v>
      </c>
      <c r="B32" s="18">
        <v>167.73422599352895</v>
      </c>
      <c r="C32" s="4">
        <v>1.0699194096188256E-4</v>
      </c>
      <c r="D32" s="4">
        <v>38.211407486386619</v>
      </c>
      <c r="E32" s="2"/>
      <c r="F32" s="38"/>
      <c r="G32" s="33"/>
      <c r="H32" s="8"/>
      <c r="I32" s="8"/>
    </row>
    <row r="33" spans="1:9" x14ac:dyDescent="0.3">
      <c r="A33" s="30">
        <v>17868</v>
      </c>
      <c r="B33" s="18">
        <v>175.61079690805596</v>
      </c>
      <c r="C33" s="4">
        <v>1.20273372911051E-4</v>
      </c>
      <c r="D33" s="4">
        <v>42.954776039661077</v>
      </c>
      <c r="E33" s="2"/>
      <c r="F33" s="38"/>
      <c r="G33" s="33"/>
      <c r="H33" s="8"/>
      <c r="I33" s="8"/>
    </row>
    <row r="34" spans="1:9" x14ac:dyDescent="0.3">
      <c r="A34" s="30">
        <v>18233</v>
      </c>
      <c r="B34" s="18">
        <v>160.21842152082354</v>
      </c>
      <c r="C34" s="4">
        <v>1.1710622265028479E-4</v>
      </c>
      <c r="D34" s="4">
        <v>41.823650946530286</v>
      </c>
      <c r="E34" s="2"/>
      <c r="F34" s="38"/>
      <c r="G34" s="33"/>
      <c r="H34" s="8"/>
      <c r="I34" s="8"/>
    </row>
    <row r="35" spans="1:9" x14ac:dyDescent="0.3">
      <c r="A35" s="30">
        <v>18598</v>
      </c>
      <c r="B35" s="18">
        <v>173.78624519120046</v>
      </c>
      <c r="C35" s="4">
        <v>1.194965516651153E-4</v>
      </c>
      <c r="D35" s="4">
        <v>42.677339880398321</v>
      </c>
      <c r="E35" s="2"/>
      <c r="F35" s="38"/>
      <c r="G35" s="33"/>
      <c r="H35" s="8"/>
      <c r="I35" s="8"/>
    </row>
    <row r="36" spans="1:9" x14ac:dyDescent="0.3">
      <c r="A36" s="30">
        <v>18963</v>
      </c>
      <c r="B36" s="18">
        <v>174.57623447669872</v>
      </c>
      <c r="C36" s="4">
        <v>1.2812360706800191E-4</v>
      </c>
      <c r="D36" s="4">
        <v>45.758431095714968</v>
      </c>
      <c r="E36" s="2"/>
      <c r="F36" s="38"/>
      <c r="G36" s="33"/>
      <c r="H36" s="8"/>
      <c r="I36" s="8"/>
    </row>
    <row r="37" spans="1:9" x14ac:dyDescent="0.3">
      <c r="A37" s="30">
        <v>19329</v>
      </c>
      <c r="B37" s="18">
        <v>188.01168547397944</v>
      </c>
      <c r="C37" s="4">
        <v>1.4062517803581863E-4</v>
      </c>
      <c r="D37" s="4">
        <v>50.223277869935224</v>
      </c>
      <c r="E37" s="2"/>
      <c r="F37" s="38"/>
      <c r="G37" s="33"/>
      <c r="H37" s="8"/>
      <c r="I37" s="8"/>
    </row>
    <row r="38" spans="1:9" x14ac:dyDescent="0.3">
      <c r="A38" s="30">
        <v>19694</v>
      </c>
      <c r="B38" s="18">
        <v>214.93840096268335</v>
      </c>
      <c r="C38" s="4">
        <v>1.6249853502531156E-4</v>
      </c>
      <c r="D38" s="4">
        <v>58.035191080468415</v>
      </c>
      <c r="E38" s="2"/>
      <c r="F38" s="38"/>
      <c r="G38" s="33"/>
      <c r="H38" s="8"/>
      <c r="I38" s="8"/>
    </row>
    <row r="39" spans="1:9" x14ac:dyDescent="0.3">
      <c r="A39" s="30">
        <v>20059</v>
      </c>
      <c r="B39" s="18">
        <v>228.55890507295206</v>
      </c>
      <c r="C39" s="4">
        <v>1.8730764550848778E-4</v>
      </c>
      <c r="D39" s="4">
        <v>66.895587681602791</v>
      </c>
      <c r="E39" s="2"/>
      <c r="F39" s="38"/>
      <c r="G39" s="33"/>
      <c r="H39" s="8"/>
      <c r="I39" s="8"/>
    </row>
    <row r="40" spans="1:9" x14ac:dyDescent="0.3">
      <c r="A40" s="30">
        <v>20424</v>
      </c>
      <c r="B40" s="18">
        <v>250.71975972891994</v>
      </c>
      <c r="C40" s="4">
        <v>2.2579131229754829E-4</v>
      </c>
      <c r="D40" s="4">
        <v>80.63975439198154</v>
      </c>
      <c r="E40" s="2"/>
      <c r="F40" s="38"/>
      <c r="G40" s="33"/>
      <c r="H40" s="8"/>
      <c r="I40" s="8"/>
    </row>
    <row r="41" spans="1:9" x14ac:dyDescent="0.3">
      <c r="A41" s="30">
        <v>20790</v>
      </c>
      <c r="B41" s="18">
        <v>267.63725459938985</v>
      </c>
      <c r="C41" s="4">
        <v>2.6599614975552152E-4</v>
      </c>
      <c r="D41" s="4">
        <v>94.998624912686253</v>
      </c>
      <c r="E41" s="2"/>
      <c r="F41" s="38"/>
      <c r="G41" s="33"/>
      <c r="H41" s="8"/>
      <c r="I41" s="8"/>
    </row>
    <row r="42" spans="1:9" x14ac:dyDescent="0.3">
      <c r="A42" s="30">
        <v>21155</v>
      </c>
      <c r="B42" s="18">
        <v>286.48190274314561</v>
      </c>
      <c r="C42" s="4">
        <v>3.2939222608449907E-4</v>
      </c>
      <c r="D42" s="4">
        <v>117.64008074446397</v>
      </c>
      <c r="E42" s="2"/>
      <c r="F42" s="38"/>
      <c r="G42" s="33"/>
      <c r="H42" s="8"/>
      <c r="I42" s="8"/>
    </row>
    <row r="43" spans="1:9" x14ac:dyDescent="0.3">
      <c r="A43" s="30">
        <v>21520</v>
      </c>
      <c r="B43" s="18">
        <v>302.95286756383422</v>
      </c>
      <c r="C43" s="4">
        <v>4.1010361893102231E-4</v>
      </c>
      <c r="D43" s="4">
        <v>146.46557818965087</v>
      </c>
      <c r="E43" s="2"/>
      <c r="F43" s="38"/>
      <c r="G43" s="33"/>
      <c r="H43" s="8"/>
      <c r="I43" s="8"/>
    </row>
    <row r="44" spans="1:9" x14ac:dyDescent="0.3">
      <c r="A44" s="30">
        <v>21885</v>
      </c>
      <c r="B44" s="18">
        <v>302.44251767569307</v>
      </c>
      <c r="C44" s="4">
        <v>5.1329578240831694E-4</v>
      </c>
      <c r="D44" s="4">
        <v>183.31992228868467</v>
      </c>
      <c r="E44" s="2"/>
      <c r="F44" s="38"/>
      <c r="G44" s="33"/>
      <c r="H44" s="8"/>
      <c r="I44" s="8"/>
    </row>
    <row r="45" spans="1:9" x14ac:dyDescent="0.3">
      <c r="A45" s="30">
        <v>22251</v>
      </c>
      <c r="B45" s="18">
        <v>290.42647276474202</v>
      </c>
      <c r="C45" s="4">
        <v>5.0178922966521305E-4</v>
      </c>
      <c r="D45" s="4">
        <v>106.08651789962224</v>
      </c>
      <c r="E45" s="2"/>
      <c r="F45" s="38"/>
      <c r="G45" s="33"/>
      <c r="H45" s="8"/>
      <c r="I45" s="8"/>
    </row>
    <row r="46" spans="1:9" x14ac:dyDescent="0.3">
      <c r="A46" s="30">
        <v>22616</v>
      </c>
      <c r="B46" s="18">
        <v>319.56972382321607</v>
      </c>
      <c r="C46" s="4">
        <v>5.444702703911664E-4</v>
      </c>
      <c r="D46" s="4">
        <v>60.229012211412204</v>
      </c>
      <c r="E46" s="2"/>
      <c r="F46" s="38"/>
      <c r="G46" s="33"/>
      <c r="H46" s="8"/>
      <c r="I46" s="8"/>
    </row>
    <row r="47" spans="1:9" x14ac:dyDescent="0.3">
      <c r="A47" s="30">
        <v>22981</v>
      </c>
      <c r="B47" s="18">
        <v>326.74872739445902</v>
      </c>
      <c r="C47" s="4">
        <v>6.2862378137370481E-4</v>
      </c>
      <c r="D47" s="4">
        <v>69.53802891302044</v>
      </c>
      <c r="E47" s="2"/>
      <c r="F47" s="38"/>
      <c r="G47" s="33"/>
      <c r="H47" s="8"/>
      <c r="I47" s="8"/>
    </row>
    <row r="48" spans="1:9" x14ac:dyDescent="0.3">
      <c r="A48" s="30">
        <v>23346</v>
      </c>
      <c r="B48" s="18">
        <v>364.87966419115327</v>
      </c>
      <c r="C48" s="4">
        <v>7.2212511027707079E-4</v>
      </c>
      <c r="D48" s="4">
        <v>79.881096269587474</v>
      </c>
      <c r="E48" s="2"/>
      <c r="F48" s="38"/>
      <c r="G48" s="33"/>
      <c r="H48" s="8"/>
      <c r="I48" s="8"/>
    </row>
    <row r="49" spans="1:9" x14ac:dyDescent="0.3">
      <c r="A49" s="30">
        <v>23712</v>
      </c>
      <c r="B49" s="18">
        <v>387.46462487129094</v>
      </c>
      <c r="C49" s="4">
        <v>7.8036084671760501E-4</v>
      </c>
      <c r="D49" s="4">
        <v>85.942824528370593</v>
      </c>
      <c r="E49" s="2"/>
      <c r="F49" s="38"/>
      <c r="G49" s="33"/>
      <c r="H49" s="8"/>
      <c r="I49" s="8"/>
    </row>
    <row r="50" spans="1:9" x14ac:dyDescent="0.3">
      <c r="A50" s="30">
        <v>24077</v>
      </c>
      <c r="B50" s="18">
        <v>413.96792549628202</v>
      </c>
      <c r="C50" s="4">
        <v>8.6841259756615947E-4</v>
      </c>
      <c r="D50" s="4">
        <v>95.640153916977923</v>
      </c>
      <c r="E50" s="2"/>
      <c r="F50" s="38"/>
      <c r="G50" s="33"/>
      <c r="H50" s="8"/>
      <c r="I50" s="8"/>
    </row>
    <row r="51" spans="1:9" x14ac:dyDescent="0.3">
      <c r="A51" s="30">
        <v>24442</v>
      </c>
      <c r="B51" s="18">
        <v>465.69304660493128</v>
      </c>
      <c r="C51" s="4">
        <v>1.0158669448187248E-3</v>
      </c>
      <c r="D51" s="4">
        <v>111.87961947342785</v>
      </c>
      <c r="E51" s="2"/>
      <c r="F51" s="38"/>
      <c r="G51" s="33"/>
      <c r="H51" s="8"/>
      <c r="I51" s="8"/>
    </row>
    <row r="52" spans="1:9" x14ac:dyDescent="0.3">
      <c r="A52" s="30">
        <v>24807</v>
      </c>
      <c r="B52" s="18">
        <v>502.03260579739339</v>
      </c>
      <c r="C52" s="4">
        <v>1.1523482333908059E-3</v>
      </c>
      <c r="D52" s="4">
        <v>126.91059839105795</v>
      </c>
      <c r="E52" s="2"/>
      <c r="F52" s="38"/>
      <c r="G52" s="33"/>
      <c r="H52" s="8"/>
      <c r="I52" s="8"/>
    </row>
    <row r="53" spans="1:9" x14ac:dyDescent="0.3">
      <c r="A53" s="30">
        <v>25173</v>
      </c>
      <c r="B53" s="18">
        <v>543.89107846031288</v>
      </c>
      <c r="C53" s="4">
        <v>1.0168337859383326E-3</v>
      </c>
      <c r="D53" s="4">
        <v>111.98448348578108</v>
      </c>
      <c r="E53" s="2"/>
      <c r="F53" s="38"/>
      <c r="G53" s="33"/>
      <c r="H53" s="8"/>
      <c r="I53" s="8"/>
    </row>
    <row r="54" spans="1:9" x14ac:dyDescent="0.3">
      <c r="A54" s="30">
        <v>25538</v>
      </c>
      <c r="B54" s="18">
        <v>592.40961710936654</v>
      </c>
      <c r="C54" s="4">
        <v>1.1290376311016569E-3</v>
      </c>
      <c r="D54" s="4">
        <v>124.34487545860229</v>
      </c>
      <c r="E54" s="2"/>
      <c r="F54" s="38"/>
      <c r="G54" s="33"/>
      <c r="H54" s="8"/>
      <c r="I54" s="8"/>
    </row>
    <row r="55" spans="1:9" x14ac:dyDescent="0.3">
      <c r="A55" s="30">
        <v>25903</v>
      </c>
      <c r="B55" s="18">
        <v>586.90955766341881</v>
      </c>
      <c r="C55" s="4">
        <v>1.2305553714000127E-3</v>
      </c>
      <c r="D55" s="4">
        <v>112.68931718906846</v>
      </c>
      <c r="E55" s="2"/>
      <c r="F55" s="38"/>
      <c r="G55" s="33"/>
      <c r="H55" s="8"/>
      <c r="I55" s="8"/>
    </row>
    <row r="56" spans="1:9" x14ac:dyDescent="0.3">
      <c r="A56" s="30">
        <v>26268</v>
      </c>
      <c r="B56" s="18">
        <v>622.22180470290505</v>
      </c>
      <c r="C56" s="4">
        <v>1.5317354142709808E-3</v>
      </c>
      <c r="D56" s="4">
        <v>101.1724509988717</v>
      </c>
      <c r="E56" s="2"/>
      <c r="F56" s="38"/>
      <c r="G56" s="33"/>
      <c r="H56" s="8"/>
      <c r="I56" s="8"/>
    </row>
    <row r="57" spans="1:9" x14ac:dyDescent="0.3">
      <c r="A57" s="30">
        <v>26634</v>
      </c>
      <c r="B57" s="18">
        <v>673.00287195019234</v>
      </c>
      <c r="C57" s="4">
        <v>1.8639516349209871E-3</v>
      </c>
      <c r="D57" s="4">
        <v>130.34613990881289</v>
      </c>
      <c r="E57" s="2"/>
      <c r="F57" s="38"/>
      <c r="G57" s="33"/>
      <c r="H57" s="8"/>
      <c r="I57" s="8"/>
    </row>
    <row r="58" spans="1:9" x14ac:dyDescent="0.3">
      <c r="A58" s="30">
        <v>26999</v>
      </c>
      <c r="B58" s="18">
        <v>741.06024454729925</v>
      </c>
      <c r="C58" s="4">
        <v>2.3127752303537326E-3</v>
      </c>
      <c r="D58" s="4">
        <v>161.96078982744234</v>
      </c>
      <c r="E58" s="2"/>
      <c r="F58" s="38"/>
      <c r="G58" s="33"/>
      <c r="H58" s="8"/>
      <c r="I58" s="8"/>
    </row>
    <row r="59" spans="1:9" x14ac:dyDescent="0.3">
      <c r="A59" s="30">
        <v>27364</v>
      </c>
      <c r="B59" s="18">
        <v>775.52110249059842</v>
      </c>
      <c r="C59" s="4">
        <v>2.9048072768139859E-3</v>
      </c>
      <c r="D59" s="4">
        <v>206.6008417795947</v>
      </c>
      <c r="E59" s="2"/>
      <c r="F59" s="38"/>
      <c r="G59" s="33"/>
      <c r="H59" s="8"/>
      <c r="I59" s="8"/>
    </row>
    <row r="60" spans="1:9" x14ac:dyDescent="0.3">
      <c r="A60" s="30">
        <v>27729</v>
      </c>
      <c r="B60" s="18">
        <v>821.07424664392204</v>
      </c>
      <c r="C60" s="4">
        <v>3.6723142311197933E-3</v>
      </c>
      <c r="D60" s="4">
        <v>252.21863572433568</v>
      </c>
      <c r="E60" s="2"/>
      <c r="F60" s="38"/>
      <c r="G60" s="33"/>
      <c r="H60" s="8"/>
      <c r="I60" s="8"/>
    </row>
    <row r="61" spans="1:9" x14ac:dyDescent="0.3">
      <c r="A61" s="30">
        <v>28095</v>
      </c>
      <c r="B61" s="18">
        <v>876.66246641257192</v>
      </c>
      <c r="C61" s="4">
        <v>4.8898461065979438E-3</v>
      </c>
      <c r="D61" s="4">
        <v>302.39999937600305</v>
      </c>
      <c r="E61" s="2"/>
      <c r="F61" s="38"/>
      <c r="G61" s="33"/>
      <c r="H61" s="8"/>
      <c r="I61" s="8"/>
    </row>
    <row r="62" spans="1:9" x14ac:dyDescent="0.3">
      <c r="A62" s="30">
        <v>28460</v>
      </c>
      <c r="B62" s="18">
        <v>915.43707001600012</v>
      </c>
      <c r="C62" s="4">
        <v>6.0212734187701815E-3</v>
      </c>
      <c r="D62" s="4">
        <v>332.85220110801055</v>
      </c>
      <c r="E62" s="2"/>
      <c r="F62" s="38"/>
      <c r="G62" s="33"/>
      <c r="H62" s="8"/>
      <c r="I62" s="8"/>
    </row>
    <row r="63" spans="1:9" x14ac:dyDescent="0.3">
      <c r="A63" s="30">
        <v>28825</v>
      </c>
      <c r="B63" s="18">
        <v>925.4110346729168</v>
      </c>
      <c r="C63" s="4">
        <v>8.7200305273782627E-3</v>
      </c>
      <c r="D63" s="4">
        <v>354.0433077735305</v>
      </c>
      <c r="E63" s="2"/>
      <c r="F63" s="38"/>
      <c r="G63" s="33"/>
      <c r="H63" s="8"/>
      <c r="I63" s="8"/>
    </row>
    <row r="64" spans="1:9" x14ac:dyDescent="0.3">
      <c r="A64" s="30">
        <v>29190</v>
      </c>
      <c r="B64" s="18">
        <v>851.194476725095</v>
      </c>
      <c r="C64" s="4">
        <v>1.6844130377565193E-2</v>
      </c>
      <c r="D64" s="4">
        <v>478.3924715121002</v>
      </c>
      <c r="E64" s="2"/>
      <c r="F64" s="38"/>
      <c r="G64" s="33"/>
      <c r="H64" s="8"/>
      <c r="I64" s="8"/>
    </row>
    <row r="65" spans="1:9" x14ac:dyDescent="0.3">
      <c r="A65" s="30">
        <v>29556</v>
      </c>
      <c r="B65" s="18">
        <v>801.11701585683772</v>
      </c>
      <c r="C65" s="4">
        <v>2.7705046513741068E-2</v>
      </c>
      <c r="D65" s="4">
        <v>357.29990656504282</v>
      </c>
      <c r="E65" s="2"/>
      <c r="F65" s="38"/>
      <c r="G65" s="33"/>
      <c r="H65" s="8"/>
      <c r="I65" s="8"/>
    </row>
    <row r="66" spans="1:9" x14ac:dyDescent="0.3">
      <c r="A66" s="30">
        <v>29921</v>
      </c>
      <c r="B66" s="18">
        <v>855.52659887872494</v>
      </c>
      <c r="C66" s="4">
        <v>4.6460775031389782E-2</v>
      </c>
      <c r="D66" s="4">
        <v>414.08810739862514</v>
      </c>
      <c r="E66" s="2"/>
      <c r="F66" s="38"/>
      <c r="G66" s="33"/>
      <c r="H66" s="8"/>
      <c r="I66" s="8"/>
    </row>
    <row r="67" spans="1:9" x14ac:dyDescent="0.3">
      <c r="A67" s="30">
        <v>30286</v>
      </c>
      <c r="B67" s="18">
        <v>888.06454196064863</v>
      </c>
      <c r="C67" s="4">
        <v>6.191737202817256E-2</v>
      </c>
      <c r="D67" s="4">
        <v>374.64303084300406</v>
      </c>
      <c r="E67" s="2"/>
      <c r="F67" s="38"/>
      <c r="G67" s="33"/>
      <c r="H67" s="8"/>
      <c r="I67" s="8"/>
    </row>
    <row r="68" spans="1:9" x14ac:dyDescent="0.3">
      <c r="A68" s="30">
        <v>30651</v>
      </c>
      <c r="B68" s="18">
        <v>930.86702245918377</v>
      </c>
      <c r="C68" s="4">
        <v>7.6456700681617584E-2</v>
      </c>
      <c r="D68" s="4">
        <v>331.94178508306555</v>
      </c>
      <c r="E68" s="2"/>
      <c r="F68" s="38"/>
      <c r="G68" s="33"/>
      <c r="H68" s="8"/>
      <c r="I68" s="8"/>
    </row>
    <row r="69" spans="1:9" x14ac:dyDescent="0.3">
      <c r="A69" s="30">
        <v>31017</v>
      </c>
      <c r="B69" s="18">
        <v>991.97795632148143</v>
      </c>
      <c r="C69" s="4">
        <v>0.11150957641700518</v>
      </c>
      <c r="D69" s="4">
        <v>297.27747817023328</v>
      </c>
      <c r="E69" s="2"/>
      <c r="F69" s="38"/>
      <c r="G69" s="33"/>
      <c r="H69" s="8"/>
      <c r="I69" s="8"/>
    </row>
    <row r="70" spans="1:9" x14ac:dyDescent="0.3">
      <c r="A70" s="30">
        <v>31382</v>
      </c>
      <c r="B70" s="18">
        <v>1022.7589309016964</v>
      </c>
      <c r="C70" s="4">
        <v>0.17544134088736224</v>
      </c>
      <c r="D70" s="4">
        <v>331.97175914608351</v>
      </c>
      <c r="E70" s="2"/>
      <c r="F70" s="38"/>
      <c r="G70" s="33"/>
      <c r="H70" s="8"/>
      <c r="I70" s="8"/>
    </row>
    <row r="71" spans="1:9" x14ac:dyDescent="0.3">
      <c r="A71" s="30">
        <v>31747</v>
      </c>
      <c r="B71" s="18">
        <v>1105.3848013204215</v>
      </c>
      <c r="C71" s="4">
        <v>0.30373312351853005</v>
      </c>
      <c r="D71" s="4">
        <v>446.07973786248795</v>
      </c>
      <c r="E71" s="2"/>
      <c r="F71" s="38"/>
      <c r="G71" s="33"/>
      <c r="H71" s="8"/>
      <c r="I71" s="8"/>
    </row>
    <row r="72" spans="1:9" x14ac:dyDescent="0.3">
      <c r="A72" s="30">
        <v>32112</v>
      </c>
      <c r="B72" s="18">
        <v>1190.4776159181822</v>
      </c>
      <c r="C72" s="4">
        <v>0.42770124959548239</v>
      </c>
      <c r="D72" s="4">
        <v>490.18383309661681</v>
      </c>
      <c r="E72" s="2"/>
      <c r="F72" s="38"/>
      <c r="G72" s="33"/>
      <c r="H72" s="8"/>
      <c r="I72" s="8"/>
    </row>
    <row r="73" spans="1:9" x14ac:dyDescent="0.3">
      <c r="A73" s="30">
        <v>32478</v>
      </c>
      <c r="B73" s="18">
        <v>1183.2263563710437</v>
      </c>
      <c r="C73" s="4">
        <v>0.7607799175698019</v>
      </c>
      <c r="D73" s="4">
        <v>532.76875497011372</v>
      </c>
      <c r="E73" s="2"/>
      <c r="F73" s="38"/>
      <c r="G73" s="33"/>
      <c r="H73" s="8"/>
      <c r="I73" s="8"/>
    </row>
    <row r="74" spans="1:9" x14ac:dyDescent="0.3">
      <c r="A74" s="30">
        <v>32843</v>
      </c>
      <c r="B74" s="18">
        <v>1192.8070464527168</v>
      </c>
      <c r="C74" s="4">
        <v>1.3190811127779429</v>
      </c>
      <c r="D74" s="4">
        <v>615.79437281139997</v>
      </c>
      <c r="E74" s="2"/>
      <c r="F74" s="38"/>
      <c r="G74" s="33"/>
      <c r="H74" s="8"/>
      <c r="I74" s="8"/>
    </row>
    <row r="75" spans="1:9" x14ac:dyDescent="0.3">
      <c r="A75" s="30">
        <v>33208</v>
      </c>
      <c r="B75" s="18">
        <v>1277.786275063025</v>
      </c>
      <c r="C75" s="4">
        <v>2.1154830473888975</v>
      </c>
      <c r="D75" s="4">
        <v>802.98009450361371</v>
      </c>
      <c r="E75" s="2"/>
      <c r="F75" s="38"/>
      <c r="G75" s="33"/>
      <c r="H75" s="8"/>
      <c r="I75" s="8"/>
    </row>
    <row r="76" spans="1:9" x14ac:dyDescent="0.3">
      <c r="A76" s="30">
        <v>33573</v>
      </c>
      <c r="B76" s="18">
        <v>1283.044727838748</v>
      </c>
      <c r="C76" s="4">
        <v>3.3585531936408599</v>
      </c>
      <c r="D76" s="4">
        <v>795.00853325816843</v>
      </c>
      <c r="E76" s="2"/>
      <c r="F76" s="38"/>
      <c r="G76" s="33"/>
      <c r="H76" s="8"/>
      <c r="I76" s="8"/>
    </row>
    <row r="77" spans="1:9" x14ac:dyDescent="0.3">
      <c r="A77" s="30">
        <v>33939</v>
      </c>
      <c r="B77" s="18">
        <v>1331.600012714579</v>
      </c>
      <c r="C77" s="4">
        <v>5.58040447113728</v>
      </c>
      <c r="D77" s="4">
        <v>799.55130098070651</v>
      </c>
      <c r="E77" s="2"/>
      <c r="F77" s="38"/>
      <c r="G77" s="33"/>
      <c r="H77" s="8"/>
      <c r="I77" s="8"/>
    </row>
    <row r="78" spans="1:9" x14ac:dyDescent="0.3">
      <c r="A78" s="30">
        <v>34304</v>
      </c>
      <c r="B78" s="18">
        <v>1428.7182148519782</v>
      </c>
      <c r="C78" s="4">
        <v>9.5498606042108154</v>
      </c>
      <c r="D78" s="4">
        <v>854.49517986543765</v>
      </c>
      <c r="E78" s="2"/>
      <c r="F78" s="38"/>
      <c r="G78" s="33"/>
      <c r="H78" s="8"/>
      <c r="I78" s="8"/>
    </row>
    <row r="79" spans="1:9" x14ac:dyDescent="0.3">
      <c r="A79" s="30">
        <v>34669</v>
      </c>
      <c r="B79" s="18">
        <v>1295.9057037185846</v>
      </c>
      <c r="C79" s="4">
        <v>19.409650034291833</v>
      </c>
      <c r="D79" s="4">
        <v>660.49210054808702</v>
      </c>
      <c r="E79" s="2"/>
      <c r="F79" s="38"/>
      <c r="G79" s="33"/>
      <c r="H79" s="8"/>
      <c r="I79" s="8"/>
    </row>
    <row r="80" spans="1:9" x14ac:dyDescent="0.3">
      <c r="A80" s="30">
        <v>35034</v>
      </c>
      <c r="B80" s="18">
        <v>1450.6413837622422</v>
      </c>
      <c r="C80" s="4">
        <v>39.145782639962974</v>
      </c>
      <c r="D80" s="4">
        <v>847.62130515701017</v>
      </c>
      <c r="E80" s="2"/>
      <c r="F80" s="38"/>
      <c r="G80" s="33"/>
      <c r="H80" s="8"/>
      <c r="I80" s="8"/>
    </row>
    <row r="81" spans="1:9" x14ac:dyDescent="0.3">
      <c r="A81" s="30">
        <v>35400</v>
      </c>
      <c r="B81" s="18">
        <v>1527.7176468894179</v>
      </c>
      <c r="C81" s="4">
        <v>68.620012523377014</v>
      </c>
      <c r="D81" s="4">
        <v>841.14631211918174</v>
      </c>
      <c r="E81" s="2"/>
      <c r="F81" s="38"/>
      <c r="G81" s="33"/>
      <c r="H81" s="8"/>
      <c r="I81" s="8"/>
    </row>
    <row r="82" spans="1:9" x14ac:dyDescent="0.3">
      <c r="A82" s="30">
        <v>35765</v>
      </c>
      <c r="B82" s="18">
        <v>1708.4864307375424</v>
      </c>
      <c r="C82" s="4">
        <v>137.11169459724334</v>
      </c>
      <c r="D82" s="4">
        <v>897.41574962901609</v>
      </c>
      <c r="E82" s="2"/>
      <c r="F82" s="38"/>
      <c r="G82" s="33"/>
      <c r="H82" s="8"/>
      <c r="I82" s="8"/>
    </row>
    <row r="83" spans="1:9" x14ac:dyDescent="0.3">
      <c r="A83" s="30">
        <v>36130</v>
      </c>
      <c r="B83" s="18">
        <v>1728.9844198258197</v>
      </c>
      <c r="C83" s="4">
        <v>256.52016521516396</v>
      </c>
      <c r="D83" s="4">
        <v>990.03155899964202</v>
      </c>
      <c r="E83" s="2"/>
      <c r="F83" s="38"/>
      <c r="G83" s="33"/>
      <c r="H83" s="8"/>
      <c r="I83" s="8"/>
    </row>
    <row r="84" spans="1:9" x14ac:dyDescent="0.3">
      <c r="A84" s="30">
        <v>36495</v>
      </c>
      <c r="B84" s="18">
        <v>1609.0160327630829</v>
      </c>
      <c r="C84" s="4">
        <v>338.84986901079475</v>
      </c>
      <c r="D84" s="4">
        <v>801.94481310703043</v>
      </c>
      <c r="E84" s="2"/>
      <c r="F84" s="38"/>
      <c r="G84" s="33"/>
      <c r="H84" s="8"/>
      <c r="I84" s="8"/>
    </row>
    <row r="85" spans="1:9" x14ac:dyDescent="0.3">
      <c r="A85" s="30">
        <v>36861</v>
      </c>
      <c r="B85" s="18">
        <v>1705.2739438920789</v>
      </c>
      <c r="C85" s="4">
        <v>499.13748774681414</v>
      </c>
      <c r="D85" s="4">
        <v>794.82092575494505</v>
      </c>
      <c r="E85" s="2"/>
      <c r="F85" s="38"/>
      <c r="G85" s="33"/>
      <c r="H85" s="8"/>
      <c r="I85" s="8"/>
    </row>
    <row r="86" spans="1:9" x14ac:dyDescent="0.3">
      <c r="A86" s="30">
        <v>37226</v>
      </c>
      <c r="B86" s="18">
        <v>1536.9303778043766</v>
      </c>
      <c r="C86" s="4">
        <v>672.16483135377348</v>
      </c>
      <c r="D86" s="4">
        <v>550.48249753981361</v>
      </c>
      <c r="E86" s="2"/>
      <c r="F86" s="38"/>
      <c r="G86" s="33"/>
      <c r="H86" s="8"/>
      <c r="I86" s="8"/>
    </row>
    <row r="87" spans="1:9" x14ac:dyDescent="0.3">
      <c r="A87" s="30">
        <v>37591</v>
      </c>
      <c r="B87" s="18">
        <v>1584.1652227929035</v>
      </c>
      <c r="C87" s="4">
        <v>928.96737421026319</v>
      </c>
      <c r="D87" s="4">
        <v>610.94498801172847</v>
      </c>
      <c r="E87" s="2"/>
      <c r="F87" s="38"/>
      <c r="G87" s="33"/>
      <c r="H87" s="8"/>
      <c r="I87" s="8"/>
    </row>
    <row r="88" spans="1:9" x14ac:dyDescent="0.3">
      <c r="A88" s="30">
        <v>37956</v>
      </c>
      <c r="B88" s="18">
        <v>1717.7455228684785</v>
      </c>
      <c r="C88" s="4">
        <v>1209.6028594954712</v>
      </c>
      <c r="D88" s="4">
        <v>810.96134346246913</v>
      </c>
      <c r="E88" s="2"/>
      <c r="F88" s="38"/>
      <c r="G88" s="33"/>
      <c r="H88" s="8"/>
      <c r="I88" s="8"/>
    </row>
    <row r="89" spans="1:9" x14ac:dyDescent="0.3">
      <c r="A89" s="30">
        <v>38322</v>
      </c>
      <c r="B89" s="18">
        <v>1926.0365611917339</v>
      </c>
      <c r="C89" s="4">
        <v>1461.3124809538604</v>
      </c>
      <c r="D89" s="4">
        <v>1020.4712873272367</v>
      </c>
      <c r="E89" s="2"/>
      <c r="F89" s="38"/>
      <c r="G89" s="33"/>
      <c r="H89" s="8"/>
      <c r="I89" s="8"/>
    </row>
    <row r="90" spans="1:9" x14ac:dyDescent="0.3">
      <c r="A90" s="30">
        <v>38687</v>
      </c>
      <c r="B90" s="18">
        <v>2083.714502812888</v>
      </c>
      <c r="C90" s="4">
        <v>1680.3229633959231</v>
      </c>
      <c r="D90" s="4">
        <v>1246.772710653423</v>
      </c>
      <c r="E90" s="2"/>
      <c r="F90" s="38"/>
      <c r="G90" s="33"/>
      <c r="H90" s="8"/>
      <c r="I90" s="8"/>
    </row>
    <row r="91" spans="1:9" x14ac:dyDescent="0.3">
      <c r="A91" s="30">
        <v>39052</v>
      </c>
      <c r="B91" s="18">
        <v>2255.4425326502633</v>
      </c>
      <c r="C91" s="4">
        <v>1959.0328494119346</v>
      </c>
      <c r="D91" s="4">
        <v>1359.8430999259435</v>
      </c>
      <c r="E91" s="2"/>
      <c r="F91" s="38"/>
      <c r="G91" s="33"/>
      <c r="H91" s="8"/>
      <c r="I91" s="8"/>
    </row>
    <row r="92" spans="1:9" x14ac:dyDescent="0.3">
      <c r="A92" s="30">
        <v>39417</v>
      </c>
      <c r="B92" s="18">
        <v>2377.2128752244935</v>
      </c>
      <c r="C92" s="4">
        <v>2126.3071752330457</v>
      </c>
      <c r="D92" s="4">
        <v>1636.0113268467701</v>
      </c>
      <c r="E92" s="2"/>
      <c r="F92" s="38"/>
      <c r="G92" s="33"/>
      <c r="H92" s="8"/>
      <c r="I92" s="8"/>
    </row>
    <row r="93" spans="1:9" x14ac:dyDescent="0.3">
      <c r="A93" s="30">
        <v>39783</v>
      </c>
      <c r="B93" s="18">
        <v>2358.1017072003601</v>
      </c>
      <c r="C93" s="4">
        <v>2295.4222794572993</v>
      </c>
      <c r="D93" s="4">
        <v>1792.0658897081346</v>
      </c>
      <c r="E93" s="2"/>
      <c r="F93" s="38"/>
      <c r="G93" s="33"/>
      <c r="H93" s="8"/>
      <c r="I93" s="8"/>
    </row>
    <row r="94" spans="1:9" x14ac:dyDescent="0.3">
      <c r="A94" s="30">
        <v>40148</v>
      </c>
      <c r="B94" s="18">
        <v>2117.4915629034272</v>
      </c>
      <c r="C94" s="4">
        <v>2117.4915629034272</v>
      </c>
      <c r="D94" s="4">
        <v>1370.9016075685061</v>
      </c>
      <c r="E94" s="2"/>
      <c r="F94" s="38"/>
      <c r="G94" s="33"/>
      <c r="H94" s="8"/>
      <c r="I94" s="8"/>
    </row>
    <row r="95" spans="1:9" x14ac:dyDescent="0.3">
      <c r="A95" s="30">
        <v>40513</v>
      </c>
      <c r="B95" s="18">
        <v>2276.876314566186</v>
      </c>
      <c r="C95" s="4">
        <v>2403.2682138853188</v>
      </c>
      <c r="D95" s="4">
        <v>1600.1566955886119</v>
      </c>
      <c r="E95" s="2"/>
      <c r="F95" s="38"/>
      <c r="G95" s="33"/>
      <c r="H95" s="8"/>
      <c r="I95" s="8"/>
    </row>
    <row r="96" spans="1:9" x14ac:dyDescent="0.3">
      <c r="A96" s="30">
        <v>40878</v>
      </c>
      <c r="B96" s="18">
        <v>2697.6612281741754</v>
      </c>
      <c r="C96" s="4">
        <v>3113.439340375081</v>
      </c>
      <c r="D96" s="4">
        <v>1856.9116356002271</v>
      </c>
      <c r="E96" s="2"/>
      <c r="F96" s="38"/>
      <c r="G96" s="33"/>
      <c r="H96" s="8"/>
      <c r="I96" s="8"/>
    </row>
    <row r="97" spans="1:9" x14ac:dyDescent="0.3">
      <c r="A97" s="30">
        <v>41244</v>
      </c>
      <c r="B97" s="18">
        <v>2721.2280315526232</v>
      </c>
      <c r="C97" s="4">
        <v>3330.9494186974566</v>
      </c>
      <c r="D97" s="4">
        <v>1848.5813690576024</v>
      </c>
      <c r="E97" s="2"/>
      <c r="F97" s="38"/>
      <c r="G97" s="33"/>
      <c r="H97" s="8"/>
      <c r="I97" s="8"/>
    </row>
    <row r="98" spans="1:9" x14ac:dyDescent="0.3">
      <c r="A98" s="30">
        <v>41609</v>
      </c>
      <c r="B98" s="18">
        <v>2950.1420431265428</v>
      </c>
      <c r="C98" s="4">
        <v>3898.3471187687137</v>
      </c>
      <c r="D98" s="4">
        <v>2048.3980750270021</v>
      </c>
      <c r="E98" s="2"/>
      <c r="F98" s="38"/>
      <c r="G98" s="33"/>
      <c r="H98" s="8"/>
      <c r="I98" s="8"/>
    </row>
    <row r="99" spans="1:9" x14ac:dyDescent="0.3">
      <c r="A99" s="30">
        <v>41974</v>
      </c>
      <c r="B99" s="18">
        <v>3073.969489000026</v>
      </c>
      <c r="C99" s="4">
        <v>4465.3058718354023</v>
      </c>
      <c r="D99" s="4">
        <v>2042.4583175341133</v>
      </c>
      <c r="E99" s="2"/>
      <c r="F99" s="38"/>
      <c r="G99" s="33"/>
      <c r="H99" s="8"/>
      <c r="I99" s="8"/>
    </row>
    <row r="100" spans="1:9" x14ac:dyDescent="0.3">
      <c r="A100" s="30">
        <v>42339</v>
      </c>
      <c r="B100" s="18">
        <v>3212.8269132424762</v>
      </c>
      <c r="C100" s="4">
        <v>5018.2506123910098</v>
      </c>
      <c r="D100" s="4">
        <v>1850.825255905607</v>
      </c>
      <c r="E100" s="2"/>
      <c r="F100" s="38"/>
      <c r="G100" s="33"/>
      <c r="H100" s="8"/>
      <c r="I100" s="8"/>
    </row>
    <row r="101" spans="1:9" x14ac:dyDescent="0.3">
      <c r="A101" s="30">
        <v>42705</v>
      </c>
      <c r="B101" s="18">
        <v>3296.9705315472138</v>
      </c>
      <c r="C101" s="4">
        <v>5498.2417656853095</v>
      </c>
      <c r="D101" s="4">
        <v>1819.6025819089325</v>
      </c>
      <c r="E101" s="2"/>
      <c r="F101" s="38"/>
      <c r="G101" s="33"/>
      <c r="H101" s="8"/>
      <c r="I101" s="8"/>
    </row>
    <row r="102" spans="1:9" x14ac:dyDescent="0.3">
      <c r="A102" s="30">
        <v>43070</v>
      </c>
      <c r="B102" s="18">
        <v>3556.0330481989217</v>
      </c>
      <c r="C102" s="4">
        <v>6864.0937357588418</v>
      </c>
      <c r="D102" s="4">
        <v>1881.682338805841</v>
      </c>
      <c r="E102" s="2"/>
      <c r="F102" s="38"/>
      <c r="G102" s="33"/>
      <c r="H102" s="8"/>
      <c r="I102" s="8"/>
    </row>
    <row r="103" spans="1:9" x14ac:dyDescent="0.3">
      <c r="A103" s="30">
        <v>43435</v>
      </c>
      <c r="B103" s="18">
        <v>3558.1104548748881</v>
      </c>
      <c r="C103" s="4">
        <v>8817.0763521564477</v>
      </c>
      <c r="D103" s="4">
        <v>1870.0669352686011</v>
      </c>
      <c r="E103" s="2"/>
      <c r="F103" s="38"/>
      <c r="G103" s="33"/>
      <c r="H103" s="8"/>
      <c r="I103" s="8"/>
    </row>
    <row r="104" spans="1:9" x14ac:dyDescent="0.3">
      <c r="A104" s="30">
        <v>43800</v>
      </c>
      <c r="B104" s="18">
        <v>3428.4058574213782</v>
      </c>
      <c r="C104" s="4">
        <v>9609.0306058441001</v>
      </c>
      <c r="D104" s="4">
        <v>1692.1341762762959</v>
      </c>
      <c r="E104" s="2"/>
      <c r="F104" s="38"/>
      <c r="G104" s="33"/>
      <c r="H104" s="8"/>
      <c r="I104" s="8"/>
    </row>
    <row r="105" spans="1:9" x14ac:dyDescent="0.3">
      <c r="A105" s="30">
        <v>44166</v>
      </c>
      <c r="B105" s="18">
        <v>3497.7216933501231</v>
      </c>
      <c r="C105" s="4">
        <v>11587.877355639503</v>
      </c>
      <c r="D105" s="4">
        <v>1646.0394459850088</v>
      </c>
      <c r="E105" s="2"/>
      <c r="F105" s="38"/>
      <c r="G105" s="33"/>
      <c r="H105" s="8"/>
      <c r="I105" s="8"/>
    </row>
    <row r="106" spans="1:9" x14ac:dyDescent="0.3">
      <c r="A106" s="30">
        <v>44531</v>
      </c>
      <c r="B106" s="18">
        <v>4112.2847457425696</v>
      </c>
      <c r="C106" s="4">
        <v>19176.256489239066</v>
      </c>
      <c r="D106" s="4">
        <v>2135.1517382953307</v>
      </c>
      <c r="E106" s="2"/>
      <c r="F106" s="38"/>
      <c r="G106" s="33"/>
      <c r="H106" s="8"/>
      <c r="I106" s="8"/>
    </row>
    <row r="107" spans="1:9" x14ac:dyDescent="0.3">
      <c r="A107" s="30">
        <v>44896</v>
      </c>
      <c r="B107" s="18">
        <v>4248.0949858790309</v>
      </c>
      <c r="C107" s="4">
        <v>39055.080836667454</v>
      </c>
      <c r="D107" s="4">
        <v>2356.593180256627</v>
      </c>
      <c r="E107" s="2"/>
      <c r="F107" s="38"/>
      <c r="G107" s="33"/>
      <c r="H107" s="8"/>
      <c r="I107" s="8"/>
    </row>
    <row r="108" spans="1:9" x14ac:dyDescent="0.3">
      <c r="A108" s="30">
        <v>45261</v>
      </c>
      <c r="B108" s="18">
        <f>+'İMALAT SANAYİ SONUÇ'!B108/NÜFUS!B108</f>
        <v>4338.5292685427112</v>
      </c>
      <c r="C108" s="4">
        <f>+'İMALAT SANAYİ SONUÇ'!C108/NÜFUS!B108</f>
        <v>60811.363896232528</v>
      </c>
      <c r="D108" s="4">
        <f>+'İMALAT SANAYİ SONUÇ'!D108/NÜFUS!B108</f>
        <v>2588.6426834041208</v>
      </c>
      <c r="E108" s="2"/>
      <c r="F108" s="38"/>
      <c r="G108" s="33"/>
      <c r="H108" s="8"/>
      <c r="I108" s="8"/>
    </row>
    <row r="110" spans="1:9" x14ac:dyDescent="0.3">
      <c r="B1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Sayfa1</vt:lpstr>
      <vt:lpstr>UYUMLAŞTIRILMIŞ GSYH</vt:lpstr>
      <vt:lpstr>İMALAT HAM VERİLER</vt:lpstr>
      <vt:lpstr>İMALAT SANAYİ UYUMLAŞTIRMA</vt:lpstr>
      <vt:lpstr>İMALAT SANAYİ SONUÇ</vt:lpstr>
      <vt:lpstr>NÜFUS</vt:lpstr>
      <vt:lpstr>KİŞİ BAŞINA İMALAT GSKD SONUÇ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Orhan Kutlu</dc:creator>
  <cp:lastModifiedBy>Orhan Kutlu</cp:lastModifiedBy>
  <dcterms:created xsi:type="dcterms:W3CDTF">2015-06-05T18:17:20Z</dcterms:created>
  <dcterms:modified xsi:type="dcterms:W3CDTF">2024-11-04T09:51:11Z</dcterms:modified>
</cp:coreProperties>
</file>